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cierra/Desktop/"/>
    </mc:Choice>
  </mc:AlternateContent>
  <xr:revisionPtr revIDLastSave="0" documentId="8_{F8F5E79E-E76F-1143-9FA7-D195FDE54081}" xr6:coauthVersionLast="40" xr6:coauthVersionMax="40" xr10:uidLastSave="{00000000-0000-0000-0000-000000000000}"/>
  <bookViews>
    <workbookView xWindow="0" yWindow="460" windowWidth="24640" windowHeight="12860" activeTab="1" xr2:uid="{4F6F3D01-B9A8-D542-8A94-8F26CA13F0F7}"/>
  </bookViews>
  <sheets>
    <sheet name="Overall" sheetId="1" r:id="rId1"/>
    <sheet name="Bills" sheetId="2" r:id="rId2"/>
    <sheet name="Food" sheetId="3" r:id="rId3"/>
    <sheet name="Shopping" sheetId="4" r:id="rId4"/>
    <sheet name="Saving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4" l="1"/>
  <c r="C6" i="4"/>
  <c r="C5" i="4"/>
  <c r="C4" i="4"/>
  <c r="G5" i="3"/>
  <c r="C9" i="3"/>
  <c r="G8" i="3"/>
  <c r="G7" i="3"/>
  <c r="G6" i="3"/>
  <c r="J9" i="3"/>
  <c r="I5" i="3"/>
  <c r="I6" i="3"/>
  <c r="I7" i="3"/>
  <c r="I8" i="3"/>
  <c r="D5" i="1"/>
  <c r="C10" i="4" l="1"/>
  <c r="C9" i="2"/>
  <c r="B9" i="2"/>
  <c r="D6" i="4" l="1"/>
  <c r="D8" i="4"/>
  <c r="D9" i="4"/>
  <c r="D5" i="4"/>
  <c r="D7" i="4"/>
  <c r="D4" i="4"/>
  <c r="H5" i="2" l="1"/>
  <c r="H7" i="3"/>
  <c r="H6" i="2"/>
  <c r="G10" i="4"/>
  <c r="D6" i="2" l="1"/>
  <c r="D7" i="2"/>
  <c r="D8" i="2"/>
  <c r="G9" i="2"/>
  <c r="H7" i="2"/>
  <c r="H8" i="2"/>
  <c r="H4" i="2"/>
  <c r="H8" i="3"/>
  <c r="O10" i="4" l="1"/>
  <c r="D9" i="3"/>
  <c r="K10" i="4" l="1"/>
  <c r="L10" i="4" s="1"/>
  <c r="H10" i="4"/>
  <c r="G13" i="1" l="1"/>
  <c r="D4" i="8"/>
  <c r="P10" i="4"/>
  <c r="H14" i="1"/>
  <c r="H12" i="1"/>
  <c r="H13" i="1"/>
  <c r="H11" i="1"/>
  <c r="H9" i="1"/>
  <c r="H6" i="3"/>
  <c r="O9" i="2"/>
  <c r="H8" i="1" s="1"/>
  <c r="L5" i="2"/>
  <c r="L6" i="2"/>
  <c r="L4" i="2"/>
  <c r="K9" i="2"/>
  <c r="H7" i="1" s="1"/>
  <c r="H6" i="1"/>
  <c r="D5" i="2"/>
  <c r="D4" i="2"/>
  <c r="H5" i="1"/>
  <c r="I13" i="1" l="1"/>
  <c r="D9" i="2"/>
  <c r="G4" i="8"/>
  <c r="H15" i="1"/>
  <c r="D10" i="4"/>
  <c r="G5" i="8"/>
  <c r="D5" i="8"/>
  <c r="B10" i="4" l="1"/>
  <c r="G11" i="1" s="1"/>
  <c r="I11" i="1" s="1"/>
  <c r="G9" i="3"/>
  <c r="H10" i="1" s="1"/>
  <c r="G14" i="1"/>
  <c r="I14" i="1" s="1"/>
  <c r="G12" i="1"/>
  <c r="I12" i="1" s="1"/>
  <c r="F9" i="3"/>
  <c r="F9" i="2"/>
  <c r="N9" i="2"/>
  <c r="G8" i="1" s="1"/>
  <c r="I8" i="1" s="1"/>
  <c r="J9" i="2"/>
  <c r="G5" i="1"/>
  <c r="I5" i="1" s="1"/>
  <c r="G10" i="1" l="1"/>
  <c r="I9" i="3"/>
  <c r="H16" i="1"/>
  <c r="I10" i="1"/>
  <c r="G6" i="1"/>
  <c r="I6" i="1" s="1"/>
  <c r="H9" i="2"/>
  <c r="G7" i="1"/>
  <c r="I7" i="1" s="1"/>
  <c r="L9" i="2"/>
  <c r="G9" i="1" l="1"/>
  <c r="I9" i="1" s="1"/>
  <c r="I16" i="1" s="1"/>
  <c r="G16" i="1" l="1"/>
  <c r="J13" i="1"/>
  <c r="J8" i="1"/>
  <c r="D7" i="1" l="1"/>
  <c r="H5" i="3" l="1"/>
  <c r="H9" i="3" s="1"/>
</calcChain>
</file>

<file path=xl/sharedStrings.xml><?xml version="1.0" encoding="utf-8"?>
<sst xmlns="http://schemas.openxmlformats.org/spreadsheetml/2006/main" count="180" uniqueCount="127">
  <si>
    <t>Personal Budget</t>
  </si>
  <si>
    <t>Total Monthly Income</t>
  </si>
  <si>
    <t>Total Monthly Expenses</t>
  </si>
  <si>
    <t>Budgeted Expenses</t>
  </si>
  <si>
    <t>Actual</t>
  </si>
  <si>
    <t>Planned</t>
  </si>
  <si>
    <t xml:space="preserve">Planned </t>
  </si>
  <si>
    <t>Car</t>
  </si>
  <si>
    <t>General</t>
  </si>
  <si>
    <t>House</t>
  </si>
  <si>
    <t>Spotify</t>
  </si>
  <si>
    <t>Apple Storage</t>
  </si>
  <si>
    <t>Lease Payment</t>
  </si>
  <si>
    <t>Insurance</t>
  </si>
  <si>
    <t>Gas</t>
  </si>
  <si>
    <t>Car Wash</t>
  </si>
  <si>
    <t>Rent</t>
  </si>
  <si>
    <t xml:space="preserve">Internet </t>
  </si>
  <si>
    <t>Student Loans</t>
  </si>
  <si>
    <t>Required Payment</t>
  </si>
  <si>
    <t>Extra Payment</t>
  </si>
  <si>
    <t>Savings</t>
  </si>
  <si>
    <t>Food</t>
  </si>
  <si>
    <t>Groceries</t>
  </si>
  <si>
    <t>Out</t>
  </si>
  <si>
    <t>Coffee</t>
  </si>
  <si>
    <t>Restaurants</t>
  </si>
  <si>
    <t>Fast Food</t>
  </si>
  <si>
    <t>Bars</t>
  </si>
  <si>
    <t xml:space="preserve">Future </t>
  </si>
  <si>
    <t>Shopping</t>
  </si>
  <si>
    <t>Stores</t>
  </si>
  <si>
    <t>General Bills</t>
  </si>
  <si>
    <t>Car Bills</t>
  </si>
  <si>
    <t>House Bills</t>
  </si>
  <si>
    <t>Target</t>
  </si>
  <si>
    <t>Sephora</t>
  </si>
  <si>
    <t>Clothing</t>
  </si>
  <si>
    <t>Wishlist</t>
  </si>
  <si>
    <t>Unplanned Expenses</t>
  </si>
  <si>
    <t>Amazon</t>
  </si>
  <si>
    <t>Kindle</t>
  </si>
  <si>
    <t>TOTAL</t>
  </si>
  <si>
    <t>Month Summary</t>
  </si>
  <si>
    <t>August</t>
  </si>
  <si>
    <t>December</t>
  </si>
  <si>
    <t>Categories Budgeted</t>
  </si>
  <si>
    <t>Re-allocated</t>
  </si>
  <si>
    <t>Uber</t>
  </si>
  <si>
    <t>Planned Savings</t>
  </si>
  <si>
    <t>Total Monthly Savings</t>
  </si>
  <si>
    <t>Saving</t>
  </si>
  <si>
    <t>Eyebrows</t>
  </si>
  <si>
    <t>SPENT</t>
  </si>
  <si>
    <t xml:space="preserve"> </t>
  </si>
  <si>
    <t xml:space="preserve">       </t>
  </si>
  <si>
    <t xml:space="preserve">        </t>
  </si>
  <si>
    <t xml:space="preserve">     </t>
  </si>
  <si>
    <t xml:space="preserve">             </t>
  </si>
  <si>
    <t xml:space="preserve">      </t>
  </si>
  <si>
    <t xml:space="preserve">            </t>
  </si>
  <si>
    <t xml:space="preserve">           2</t>
  </si>
  <si>
    <t xml:space="preserve">            2</t>
  </si>
  <si>
    <t xml:space="preserve">            3</t>
  </si>
  <si>
    <t xml:space="preserve">               </t>
  </si>
  <si>
    <t xml:space="preserve">             2</t>
  </si>
  <si>
    <t xml:space="preserve">            4</t>
  </si>
  <si>
    <t xml:space="preserve">             3</t>
  </si>
  <si>
    <t xml:space="preserve">           3</t>
  </si>
  <si>
    <t xml:space="preserve">             4</t>
  </si>
  <si>
    <t xml:space="preserve">               3</t>
  </si>
  <si>
    <t>Additional Student Loans</t>
  </si>
  <si>
    <t>End of Year Goal</t>
  </si>
  <si>
    <t xml:space="preserve">Nails </t>
  </si>
  <si>
    <t>Remaining</t>
  </si>
  <si>
    <t>Investment Savings</t>
  </si>
  <si>
    <t>Contributed</t>
  </si>
  <si>
    <t>ROTH IRA</t>
  </si>
  <si>
    <t>Contributions</t>
  </si>
  <si>
    <t>Current</t>
  </si>
  <si>
    <t>Expenses Saved</t>
  </si>
  <si>
    <t>Savings Ratio</t>
  </si>
  <si>
    <t>Roth IRA</t>
  </si>
  <si>
    <t>Gym</t>
  </si>
  <si>
    <t>Category</t>
  </si>
  <si>
    <t>Amount</t>
  </si>
  <si>
    <t>Gas &amp; Electic</t>
  </si>
  <si>
    <t>September</t>
  </si>
  <si>
    <t>October</t>
  </si>
  <si>
    <t xml:space="preserve">   </t>
  </si>
  <si>
    <t>Balance</t>
  </si>
  <si>
    <t>Paid</t>
  </si>
  <si>
    <t>January</t>
  </si>
  <si>
    <t>February</t>
  </si>
  <si>
    <t>March</t>
  </si>
  <si>
    <t>April</t>
  </si>
  <si>
    <t>May</t>
  </si>
  <si>
    <t>June</t>
  </si>
  <si>
    <t>July</t>
  </si>
  <si>
    <t>November</t>
  </si>
  <si>
    <t>Month: January</t>
  </si>
  <si>
    <t>Column1</t>
  </si>
  <si>
    <t>Column2</t>
  </si>
  <si>
    <t>Column5</t>
  </si>
  <si>
    <t>Column6</t>
  </si>
  <si>
    <t>Column8</t>
  </si>
  <si>
    <t>Column9</t>
  </si>
  <si>
    <t>Column10</t>
  </si>
  <si>
    <t>Column11</t>
  </si>
  <si>
    <t>Planned 3</t>
  </si>
  <si>
    <t>Savings5</t>
  </si>
  <si>
    <t>Savings9</t>
  </si>
  <si>
    <t xml:space="preserve">    </t>
  </si>
  <si>
    <t xml:space="preserve">Actual       </t>
  </si>
  <si>
    <t xml:space="preserve">Planned     </t>
  </si>
  <si>
    <t xml:space="preserve">Actual    </t>
  </si>
  <si>
    <t>Planned     2</t>
  </si>
  <si>
    <t xml:space="preserve">Actual      </t>
  </si>
  <si>
    <t>Column12</t>
  </si>
  <si>
    <t>Place</t>
  </si>
  <si>
    <t>Date</t>
  </si>
  <si>
    <t>Tracker</t>
  </si>
  <si>
    <t>Price</t>
  </si>
  <si>
    <t>Other Income</t>
  </si>
  <si>
    <t>This tracker is the % of the budgeted amount that you can spend based off of how much of the month has passed. It updated daily based on the formulas in excel</t>
  </si>
  <si>
    <t xml:space="preserve">You don't have to follow it, but it's good to know so you aren't spending your whole budget in the first week </t>
  </si>
  <si>
    <t>(delete these)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</si>
</sst>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Euphemia UCAS"/>
      <family val="2"/>
    </font>
    <font>
      <b/>
      <sz val="16"/>
      <color theme="1"/>
      <name val="Euphemia UCAS"/>
      <family val="2"/>
    </font>
    <font>
      <b/>
      <sz val="12"/>
      <color theme="1"/>
      <name val="Euphemia UCAS"/>
      <family val="2"/>
    </font>
    <font>
      <sz val="16"/>
      <color theme="1"/>
      <name val="Euphemia UCAS"/>
      <family val="2"/>
    </font>
    <font>
      <b/>
      <sz val="14"/>
      <color theme="1"/>
      <name val="Euphemia UCAS"/>
      <family val="2"/>
    </font>
    <font>
      <b/>
      <sz val="12"/>
      <color theme="1"/>
      <name val="Calibri"/>
      <family val="2"/>
      <scheme val="minor"/>
    </font>
    <font>
      <sz val="12"/>
      <color theme="0" tint="-0.249977111117893"/>
      <name val="Euphemia UCAS"/>
      <family val="2"/>
    </font>
    <font>
      <i/>
      <sz val="12"/>
      <color theme="1"/>
      <name val="Euphemia UCAS"/>
      <family val="2"/>
    </font>
    <font>
      <b/>
      <i/>
      <sz val="12"/>
      <color theme="1"/>
      <name val="Euphemia UCAS"/>
      <family val="2"/>
    </font>
    <font>
      <sz val="12"/>
      <color theme="0"/>
      <name val="Euphemia UCAS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4" xfId="0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/>
    <xf numFmtId="44" fontId="2" fillId="0" borderId="0" xfId="0" applyNumberFormat="1" applyFont="1"/>
    <xf numFmtId="44" fontId="2" fillId="0" borderId="14" xfId="0" applyNumberFormat="1" applyFont="1" applyBorder="1"/>
    <xf numFmtId="44" fontId="2" fillId="0" borderId="13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44" fontId="2" fillId="0" borderId="9" xfId="0" applyNumberFormat="1" applyFont="1" applyBorder="1"/>
    <xf numFmtId="44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44" fontId="2" fillId="0" borderId="10" xfId="0" applyNumberFormat="1" applyFont="1" applyBorder="1"/>
    <xf numFmtId="44" fontId="2" fillId="0" borderId="12" xfId="0" applyNumberFormat="1" applyFont="1" applyBorder="1"/>
    <xf numFmtId="0" fontId="5" fillId="5" borderId="1" xfId="0" applyFont="1" applyFill="1" applyBorder="1"/>
    <xf numFmtId="0" fontId="2" fillId="0" borderId="5" xfId="0" applyFont="1" applyBorder="1" applyAlignment="1">
      <alignment horizontal="center"/>
    </xf>
    <xf numFmtId="0" fontId="3" fillId="3" borderId="1" xfId="0" applyFont="1" applyFill="1" applyBorder="1" applyAlignment="1"/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17" xfId="0" applyNumberFormat="1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44" fontId="2" fillId="0" borderId="19" xfId="0" applyNumberFormat="1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2" fillId="0" borderId="0" xfId="2" applyNumberFormat="1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44" fontId="0" fillId="0" borderId="10" xfId="0" applyNumberFormat="1" applyFont="1" applyBorder="1"/>
    <xf numFmtId="0" fontId="2" fillId="0" borderId="0" xfId="0" applyFont="1" applyBorder="1"/>
    <xf numFmtId="44" fontId="2" fillId="0" borderId="0" xfId="1" applyFont="1" applyBorder="1" applyAlignment="1">
      <alignment horizontal="center"/>
    </xf>
    <xf numFmtId="44" fontId="2" fillId="0" borderId="0" xfId="1" applyFont="1"/>
    <xf numFmtId="44" fontId="2" fillId="0" borderId="0" xfId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44" fontId="2" fillId="0" borderId="0" xfId="1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4" fontId="2" fillId="0" borderId="10" xfId="1" applyNumberFormat="1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7" borderId="1" xfId="0" applyFont="1" applyFill="1" applyBorder="1" applyAlignment="1"/>
    <xf numFmtId="16" fontId="2" fillId="0" borderId="0" xfId="0" applyNumberFormat="1" applyFont="1" applyAlignment="1">
      <alignment horizontal="center"/>
    </xf>
    <xf numFmtId="44" fontId="8" fillId="0" borderId="9" xfId="1" applyFont="1" applyBorder="1" applyAlignment="1">
      <alignment horizontal="center"/>
    </xf>
    <xf numFmtId="44" fontId="8" fillId="0" borderId="12" xfId="1" applyFont="1" applyBorder="1" applyAlignment="1">
      <alignment horizontal="center"/>
    </xf>
    <xf numFmtId="0" fontId="2" fillId="8" borderId="0" xfId="0" applyFont="1" applyFill="1" applyAlignment="1">
      <alignment horizontal="center"/>
    </xf>
    <xf numFmtId="44" fontId="2" fillId="8" borderId="0" xfId="0" applyNumberFormat="1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  <xf numFmtId="44" fontId="2" fillId="8" borderId="15" xfId="0" applyNumberFormat="1" applyFont="1" applyFill="1" applyBorder="1" applyAlignment="1">
      <alignment horizontal="center"/>
    </xf>
    <xf numFmtId="44" fontId="2" fillId="8" borderId="9" xfId="0" applyNumberFormat="1" applyFont="1" applyFill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4" fontId="10" fillId="0" borderId="0" xfId="0" applyNumberFormat="1" applyFont="1" applyAlignment="1">
      <alignment horizontal="center"/>
    </xf>
    <xf numFmtId="44" fontId="11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21" xfId="0" applyFont="1" applyBorder="1"/>
    <xf numFmtId="0" fontId="0" fillId="0" borderId="0" xfId="0" applyBorder="1"/>
    <xf numFmtId="44" fontId="2" fillId="0" borderId="20" xfId="0" applyNumberFormat="1" applyFont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8" borderId="1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6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Euphemia UCAS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1B577A-CDA1-AE4A-86A5-DDB590DBCE7A}" name="Table6" displayName="Table6" ref="F4:J16" headerRowCount="0" totalsRowShown="0" headerRowDxfId="160" headerRowBorderDxfId="159" tableBorderDxfId="158">
  <tableColumns count="5">
    <tableColumn id="1" xr3:uid="{56726482-4843-994A-937C-BB5172D2F001}" name="Column1" headerRowDxfId="157" dataDxfId="156"/>
    <tableColumn id="2" xr3:uid="{4B23D67D-E7EA-C64A-B6FF-FBE06E4B8BED}" name="Column2" headerRowDxfId="155" dataDxfId="154"/>
    <tableColumn id="3" xr3:uid="{F41466B9-1409-0D42-BC17-39B6CA38BC31}" name="Column3" headerRowDxfId="153" dataDxfId="152"/>
    <tableColumn id="4" xr3:uid="{E588AAF8-D98A-054A-A998-A377DC762729}" name="Column4" headerRowDxfId="151" dataDxfId="150"/>
    <tableColumn id="5" xr3:uid="{92C908E1-EA7C-B54A-8D45-FB4A24EE5B0D}" name="Column5" headerRowDxfId="149" dataDxfId="14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5DA104-9523-7049-9EB9-28CA609D11F7}" name="Table7" displayName="Table7" ref="A4:D9" headerRowCount="0" totalsRowShown="0" headerRowDxfId="147" dataDxfId="145" headerRowBorderDxfId="146" tableBorderDxfId="144">
  <tableColumns count="4">
    <tableColumn id="1" xr3:uid="{AB60F4CA-819A-9741-A1FE-F763691B405D}" name="Column1" headerRowDxfId="143" dataDxfId="142"/>
    <tableColumn id="2" xr3:uid="{959EEA67-158E-2F41-8766-19E810DDDF17}" name="Column2" headerRowDxfId="141" dataDxfId="140"/>
    <tableColumn id="3" xr3:uid="{B0D087F0-C697-6B42-82E4-F16544D58A74}" name="Column3" headerRowDxfId="139" dataDxfId="138"/>
    <tableColumn id="4" xr3:uid="{4C99B255-5037-2B4F-A532-DACC627C70C2}" name="Column4" headerRowDxfId="137" dataDxfId="136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D44E097-12E6-C84C-B9B1-B0E454B19CA7}" name="Table9" displayName="Table9" ref="A18:M22" headerRowCount="0" totalsRowShown="0" headerRowDxfId="135" dataDxfId="134" tableBorderDxfId="133">
  <tableColumns count="13">
    <tableColumn id="1" xr3:uid="{736199D6-8134-124D-8B2D-93C1701798A1}" name="Column1" headerRowDxfId="132" dataDxfId="131"/>
    <tableColumn id="2" xr3:uid="{62D299B8-BDDE-8248-A54E-9E2AA8CFC36E}" name="Column2" headerRowDxfId="130" dataDxfId="129" dataCellStyle="Percent"/>
    <tableColumn id="3" xr3:uid="{D51B8C1E-6F4F-5640-9B13-90345F3A0B76}" name="Column3" headerRowDxfId="128" dataDxfId="127"/>
    <tableColumn id="4" xr3:uid="{42FF0E4C-27BF-8043-BB1C-C40740B83C6C}" name="Column4" headerRowDxfId="126" dataDxfId="125"/>
    <tableColumn id="5" xr3:uid="{DFCD28BA-3543-7940-B580-ADB1E9B8D8EE}" name="Column5" headerRowDxfId="124" dataDxfId="123"/>
    <tableColumn id="6" xr3:uid="{BE26FB9C-F54E-054F-9724-2D31AA3E8149}" name="Column6" headerRowDxfId="122" dataDxfId="121"/>
    <tableColumn id="7" xr3:uid="{696DCDA9-16AE-5744-B341-22159FB16DAC}" name="Column7" headerRowDxfId="120" dataDxfId="119"/>
    <tableColumn id="8" xr3:uid="{3283CB9D-3746-D944-8294-B8D21F1BF098}" name="Column8" headerRowDxfId="118" dataDxfId="117"/>
    <tableColumn id="9" xr3:uid="{2010F87B-F2F8-364C-87E6-C33FBD185084}" name="Column9" headerRowDxfId="116" dataDxfId="115"/>
    <tableColumn id="10" xr3:uid="{0C1674FE-6DD9-AB49-82A7-526CF9B40954}" name="Column10" headerRowDxfId="114" dataDxfId="113"/>
    <tableColumn id="11" xr3:uid="{BA39FE16-3FC2-7D4B-8F8B-75598A399902}" name="Column11" headerRowDxfId="112" dataDxfId="111"/>
    <tableColumn id="12" xr3:uid="{0AF43659-A4FA-BE49-8479-1F1E712F14D2}" name="Column12" headerRowDxfId="110" dataDxfId="109"/>
    <tableColumn id="13" xr3:uid="{507D8D4B-969F-C146-9710-A5A7E82B4F3B}" name="Column13" headerRowDxfId="108" dataDxfId="107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557298-F23B-544D-802A-896B724B5C28}" name="Table11" displayName="Table11" ref="A12:B14" headerRowCount="0" totalsRowShown="0" headerRowDxfId="106" dataDxfId="105" tableBorderDxfId="104">
  <tableColumns count="2">
    <tableColumn id="1" xr3:uid="{E7D4B50B-EBDC-644E-844D-11EAF5BF599D}" name="Student Loans" headerRowDxfId="103" dataDxfId="102"/>
    <tableColumn id="2" xr3:uid="{99E36582-D76E-B145-BDB8-1BC960393E46}" name="Amount" headerRowDxfId="101" dataDxfId="100"/>
  </tableColumns>
  <tableStyleInfo name="TableStyleMedium2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5F804E3-56D7-F14F-80E4-60E4D738AF32}" name="Table5" displayName="Table5" ref="A3:O9" totalsRowShown="0" headerRowDxfId="99" dataDxfId="97" headerRowBorderDxfId="98" tableBorderDxfId="96" dataCellStyle="Currency">
  <autoFilter ref="A3:O9" xr:uid="{C6E53FB0-44EF-E345-9726-AE3CA2D64360}"/>
  <tableColumns count="15">
    <tableColumn id="1" xr3:uid="{2958C25E-9A01-494B-890E-B2A18D817047}" name="    " dataDxfId="95"/>
    <tableColumn id="2" xr3:uid="{8AB1076B-EB76-FA44-A755-05F3FA92FF65}" name="Planned " dataDxfId="94" dataCellStyle="Currency"/>
    <tableColumn id="3" xr3:uid="{23C76CB2-4BB1-DB47-B808-F1F69C457FF6}" name="Actual" dataDxfId="93" dataCellStyle="Currency"/>
    <tableColumn id="4" xr3:uid="{2D7A6724-631A-F844-9A77-17E698EA032B}" name="Savings" dataDxfId="92"/>
    <tableColumn id="5" xr3:uid="{12EFAB4E-5E5D-5845-AB06-F17BD3954402}" name="               " dataDxfId="91"/>
    <tableColumn id="6" xr3:uid="{B0C36300-D1BE-324B-A6AC-237A1CCB8749}" name="Planned 3" dataDxfId="90" dataCellStyle="Currency"/>
    <tableColumn id="7" xr3:uid="{0CC1A812-D064-5E48-8437-3BAAC4C77A17}" name="Actual       " dataDxfId="89"/>
    <tableColumn id="8" xr3:uid="{DAAFF4F6-F5DF-DE45-BCED-3E8D124CE1B5}" name="Savings5" dataDxfId="88">
      <calculatedColumnFormula>F4-G4</calculatedColumnFormula>
    </tableColumn>
    <tableColumn id="9" xr3:uid="{A46101BA-E6F9-8942-B3E4-5FB107ACF316}" name="     " dataDxfId="87"/>
    <tableColumn id="10" xr3:uid="{F2B02D75-19B6-7149-9F1C-7E1CE67AE5FE}" name="Planned     " dataDxfId="86" dataCellStyle="Currency"/>
    <tableColumn id="11" xr3:uid="{73ED776E-743F-7541-8919-DAA17FF77C44}" name="Actual    " dataDxfId="85" dataCellStyle="Currency"/>
    <tableColumn id="12" xr3:uid="{211C6944-CDA8-294F-B894-4F99D6ED7423}" name="Savings9" dataDxfId="84"/>
    <tableColumn id="13" xr3:uid="{5D028896-C514-1C4B-87C4-E263580CFE19}" name="             " dataDxfId="83"/>
    <tableColumn id="14" xr3:uid="{96B7A565-D058-834C-8B8B-50CDC6718E21}" name="Planned     2" dataDxfId="82" dataCellStyle="Currency"/>
    <tableColumn id="15" xr3:uid="{C927FD1A-C720-3248-B3E7-2F7E634E842C}" name="Actual      " dataDxfId="81" dataCellStyle="Currency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928A3-E3C6-754D-A136-AAF7676FC68C}" name="Table1" displayName="Table1" ref="A11:I44" totalsRowShown="0" headerRowDxfId="80" dataDxfId="79" tableBorderDxfId="78">
  <autoFilter ref="A11:I44" xr:uid="{26B4D44E-93AF-1243-AC7C-891AC100F218}"/>
  <tableColumns count="9">
    <tableColumn id="1" xr3:uid="{9338CE3B-74A3-644C-B7A3-EEFF14AD65E5}" name="Column1" dataDxfId="77"/>
    <tableColumn id="2" xr3:uid="{B4BE9F14-6665-C747-8792-43901380650F}" name="Column2" dataDxfId="76"/>
    <tableColumn id="5" xr3:uid="{5E308898-D45C-1942-BDD1-A7579223E407}" name="Column5" dataDxfId="75">
      <calculatedColumnFormula>5.68+2</calculatedColumnFormula>
    </tableColumn>
    <tableColumn id="6" xr3:uid="{BCA3E376-3616-3942-8998-CC301FCC1257}" name="Column6" dataDxfId="74"/>
    <tableColumn id="8" xr3:uid="{526B6FA7-BEDB-0E4F-BF4D-A1B32005BCA1}" name="Column8" dataDxfId="73"/>
    <tableColumn id="9" xr3:uid="{32F4BE56-B288-AC41-BCF0-C43273AA5A7B}" name="Column9" dataDxfId="72"/>
    <tableColumn id="10" xr3:uid="{E77CE6EA-3C67-F249-BB32-11E806C1EF09}" name="Column10" dataDxfId="71"/>
    <tableColumn id="11" xr3:uid="{4FA80ED8-547B-A24E-BDDB-1F2FB41AE831}" name="Column11" dataDxfId="70"/>
    <tableColumn id="3" xr3:uid="{31429F81-737D-EA4C-84CE-6E684D4E046E}" name="Column12" dataDxfId="69"/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8F065F-6691-B047-A629-333694237B5E}" name="Table2" displayName="Table2" ref="A11:P19" totalsRowShown="0" headerRowDxfId="68" dataDxfId="67" tableBorderDxfId="66">
  <autoFilter ref="A11:P19" xr:uid="{325900BF-171E-B743-BCC2-48E0A80DD5E4}"/>
  <tableColumns count="16">
    <tableColumn id="1" xr3:uid="{BFD3C8F8-3A77-A144-B78F-ABB915BC38D6}" name="SPENT" dataDxfId="65"/>
    <tableColumn id="2" xr3:uid="{F6C072CA-EAC1-8F4E-BB57-6AF036C57C67}" name="      " dataDxfId="64"/>
    <tableColumn id="3" xr3:uid="{3141E118-DB38-AD4B-A828-5AB360F8005A}" name="       " dataDxfId="63"/>
    <tableColumn id="4" xr3:uid="{164067A2-1031-514E-BCA1-D2D4CE5D393A}" name="        " dataDxfId="62"/>
    <tableColumn id="6" xr3:uid="{CBC24F55-F0D2-9E4F-879D-7CE85C7712B8}" name="   " dataDxfId="61"/>
    <tableColumn id="7" xr3:uid="{0A2D5E94-D80D-E34D-93CA-040BDA4DB38E}" name="            " dataDxfId="60"/>
    <tableColumn id="8" xr3:uid="{935923EC-49B3-4041-85BD-FB0ECA0BB824}" name="           2" dataDxfId="59"/>
    <tableColumn id="9" xr3:uid="{B0609B8A-746E-624E-A399-18EA8183A40F}" name="            2" dataDxfId="58"/>
    <tableColumn id="11" xr3:uid="{7F49A46F-A947-8343-90C2-EED7594202A3}" name="             " dataDxfId="57"/>
    <tableColumn id="12" xr3:uid="{0C6445B1-E6A9-4C4E-9777-D5579E1B1F4D}" name="             2" dataDxfId="56"/>
    <tableColumn id="14" xr3:uid="{DCA133C7-5424-274E-AEF2-8CFC8E9B6956}" name="            3" dataDxfId="55"/>
    <tableColumn id="15" xr3:uid="{59B47E74-C21B-CB4E-BF6F-EF0DADB8B888}" name="            4" dataDxfId="54"/>
    <tableColumn id="17" xr3:uid="{BFC26900-CDCA-E043-A90A-2D5B8CC7B8F5}" name="               3" dataDxfId="53"/>
    <tableColumn id="18" xr3:uid="{9A877C31-4191-3440-B0C8-22306A9298D8}" name="             3" dataDxfId="52"/>
    <tableColumn id="19" xr3:uid="{4D13F88F-7B7A-0244-B080-717E6EB14745}" name="           3" dataDxfId="51"/>
    <tableColumn id="20" xr3:uid="{1702DEEC-DA8D-E94F-9880-0D91877657D1}" name="             4" dataDxfId="50"/>
  </tableColumns>
  <tableStyleInfo name="TableStyleLight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4F0F87-BBB0-054B-BF86-AE35C021520A}" name="Table4" displayName="Table4" ref="A7:G18" headerRowCount="0" totalsRowShown="0" headerRowDxfId="49" dataDxfId="48">
  <tableColumns count="7">
    <tableColumn id="1" xr3:uid="{9C3037CA-D81A-D242-892D-D0DCF9D8EB7E}" name="Column1" headerRowDxfId="47" dataDxfId="46"/>
    <tableColumn id="2" xr3:uid="{74A50920-DA71-2F4E-A13D-06E2FC2C5A3D}" name="Column2" headerRowDxfId="45" dataDxfId="44"/>
    <tableColumn id="3" xr3:uid="{B0466345-B0C8-A44A-8E6C-3EF4BB6CF4C5}" name="Column3" headerRowDxfId="43" dataDxfId="42"/>
    <tableColumn id="4" xr3:uid="{E1B1E5B0-8975-1D44-B74A-B4FDC06459A1}" name="Column4" headerRowDxfId="41" dataDxfId="40"/>
    <tableColumn id="5" xr3:uid="{0B428260-0AB2-B84F-BBD4-AB874D79D937}" name="Column5" headerRowDxfId="39" dataDxfId="38"/>
    <tableColumn id="6" xr3:uid="{F2FD3DA0-DCB9-884B-A8C4-E8D9B89EAA45}" name="Column6" headerRowDxfId="37" dataDxfId="36"/>
    <tableColumn id="7" xr3:uid="{56CFD4D4-AAED-1A4E-8837-6441E70B72C7}" name="Column7" headerRowDxfId="35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6BA1-2D5E-7E4D-8B37-1A98A789A555}">
  <dimension ref="A1:M22"/>
  <sheetViews>
    <sheetView topLeftCell="A7" workbookViewId="0">
      <selection activeCell="E14" sqref="E14"/>
    </sheetView>
  </sheetViews>
  <sheetFormatPr baseColWidth="10" defaultRowHeight="18"/>
  <cols>
    <col min="1" max="1" width="25.33203125" style="2" bestFit="1" customWidth="1"/>
    <col min="2" max="2" width="13.33203125" style="2" bestFit="1" customWidth="1"/>
    <col min="3" max="4" width="12.6640625" style="2" customWidth="1"/>
    <col min="5" max="5" width="13.83203125" style="2" customWidth="1"/>
    <col min="6" max="6" width="22.83203125" style="2" bestFit="1" customWidth="1"/>
    <col min="7" max="7" width="15" style="2" customWidth="1"/>
    <col min="8" max="8" width="21.1640625" style="2" bestFit="1" customWidth="1"/>
    <col min="9" max="10" width="13.83203125" style="2" bestFit="1" customWidth="1"/>
    <col min="11" max="11" width="10.83203125" style="2"/>
    <col min="12" max="12" width="25.1640625" style="2" bestFit="1" customWidth="1"/>
    <col min="13" max="13" width="12" style="2" bestFit="1" customWidth="1"/>
    <col min="14" max="16384" width="10.83203125" style="2"/>
  </cols>
  <sheetData>
    <row r="1" spans="1:13" s="81" customFormat="1" ht="23">
      <c r="A1" s="81" t="s">
        <v>0</v>
      </c>
    </row>
    <row r="2" spans="1:13" s="83" customFormat="1" ht="20">
      <c r="A2" s="82" t="s">
        <v>100</v>
      </c>
    </row>
    <row r="3" spans="1:13" s="9" customFormat="1">
      <c r="A3" s="77"/>
      <c r="B3" s="77"/>
      <c r="C3" s="77"/>
      <c r="D3" s="77"/>
    </row>
    <row r="4" spans="1:13" ht="19" thickBot="1">
      <c r="A4" s="41" t="s">
        <v>8</v>
      </c>
      <c r="B4" s="41" t="s">
        <v>29</v>
      </c>
      <c r="C4" s="41" t="s">
        <v>79</v>
      </c>
      <c r="D4" s="41" t="s">
        <v>74</v>
      </c>
      <c r="F4" s="50" t="s">
        <v>46</v>
      </c>
      <c r="G4" s="56"/>
      <c r="H4" s="55" t="s">
        <v>4</v>
      </c>
      <c r="I4" s="50" t="s">
        <v>21</v>
      </c>
      <c r="J4" s="50" t="s">
        <v>47</v>
      </c>
      <c r="M4" s="48"/>
    </row>
    <row r="5" spans="1:13" ht="19" thickTop="1">
      <c r="A5" s="8" t="s">
        <v>1</v>
      </c>
      <c r="B5" s="22"/>
      <c r="C5" s="16"/>
      <c r="D5" s="22">
        <f>B5-C5</f>
        <v>0</v>
      </c>
      <c r="F5" s="9" t="s">
        <v>32</v>
      </c>
      <c r="G5" s="15">
        <f>Bills!B9</f>
        <v>0</v>
      </c>
      <c r="H5" s="21">
        <f>Bills!C9</f>
        <v>0</v>
      </c>
      <c r="I5" s="22">
        <f>Table6[[#This Row],[Column2]]-H5</f>
        <v>0</v>
      </c>
      <c r="J5" s="22"/>
      <c r="L5"/>
      <c r="M5"/>
    </row>
    <row r="6" spans="1:13">
      <c r="A6" s="3" t="s">
        <v>123</v>
      </c>
      <c r="B6" s="16"/>
      <c r="C6" s="3"/>
      <c r="D6" s="3"/>
      <c r="F6" s="9" t="s">
        <v>33</v>
      </c>
      <c r="G6" s="15">
        <f>Bills!F9</f>
        <v>0</v>
      </c>
      <c r="H6" s="21">
        <f>Bills!G9</f>
        <v>0</v>
      </c>
      <c r="I6" s="22">
        <f>Table6[[#This Row],[Column2]]-H6</f>
        <v>0</v>
      </c>
      <c r="J6" s="22"/>
      <c r="L6"/>
      <c r="M6"/>
    </row>
    <row r="7" spans="1:13">
      <c r="A7" s="8" t="s">
        <v>2</v>
      </c>
      <c r="B7" s="22"/>
      <c r="C7" s="16"/>
      <c r="D7" s="22">
        <f>B7-C7</f>
        <v>0</v>
      </c>
      <c r="F7" s="9" t="s">
        <v>34</v>
      </c>
      <c r="G7" s="15">
        <f>Bills!J9</f>
        <v>0</v>
      </c>
      <c r="H7" s="21">
        <f>Bills!K9</f>
        <v>0</v>
      </c>
      <c r="I7" s="22">
        <f>Table6[[#This Row],[Column2]]-H7</f>
        <v>0</v>
      </c>
      <c r="J7" s="22"/>
      <c r="L7"/>
      <c r="M7"/>
    </row>
    <row r="8" spans="1:13">
      <c r="A8" s="8" t="s">
        <v>49</v>
      </c>
      <c r="B8" s="22"/>
      <c r="C8" s="16"/>
      <c r="D8" s="9"/>
      <c r="F8" s="9" t="s">
        <v>18</v>
      </c>
      <c r="G8" s="15">
        <f>Bills!N9</f>
        <v>0</v>
      </c>
      <c r="H8" s="21">
        <f>Bills!O9</f>
        <v>0</v>
      </c>
      <c r="I8" s="22">
        <f>Table6[[#This Row],[Column2]]-H8</f>
        <v>0</v>
      </c>
      <c r="J8" s="22">
        <f>I16*0.33</f>
        <v>0</v>
      </c>
      <c r="L8"/>
      <c r="M8"/>
    </row>
    <row r="9" spans="1:13">
      <c r="A9" s="9" t="s">
        <v>50</v>
      </c>
      <c r="B9" s="22"/>
      <c r="C9" s="22"/>
      <c r="D9" s="9"/>
      <c r="F9" s="9" t="s">
        <v>23</v>
      </c>
      <c r="G9" s="15">
        <f>Food!B9</f>
        <v>0</v>
      </c>
      <c r="H9" s="21">
        <f>Food!C9</f>
        <v>0</v>
      </c>
      <c r="I9" s="22">
        <f>Table6[[#This Row],[Column2]]-H9</f>
        <v>0</v>
      </c>
      <c r="J9" s="22"/>
      <c r="L9"/>
      <c r="M9"/>
    </row>
    <row r="10" spans="1:13">
      <c r="C10" s="3"/>
      <c r="F10" s="9" t="s">
        <v>24</v>
      </c>
      <c r="G10" s="15">
        <f>Food!F9</f>
        <v>0</v>
      </c>
      <c r="H10" s="21">
        <f>Food!G9</f>
        <v>0</v>
      </c>
      <c r="I10" s="22">
        <f>Table6[[#This Row],[Column2]]-H10</f>
        <v>0</v>
      </c>
      <c r="J10" s="22"/>
      <c r="L10"/>
      <c r="M10"/>
    </row>
    <row r="11" spans="1:13">
      <c r="A11" s="79" t="s">
        <v>18</v>
      </c>
      <c r="B11" s="80" t="s">
        <v>85</v>
      </c>
      <c r="C11" s="3"/>
      <c r="F11" s="9" t="s">
        <v>31</v>
      </c>
      <c r="G11" s="15">
        <f>Shopping!B10</f>
        <v>0</v>
      </c>
      <c r="H11" s="21">
        <f>Shopping!C10</f>
        <v>0</v>
      </c>
      <c r="I11" s="22">
        <f>Table6[[#This Row],[Column2]]-H11</f>
        <v>0</v>
      </c>
      <c r="J11" s="22"/>
      <c r="L11"/>
      <c r="M11"/>
    </row>
    <row r="12" spans="1:13">
      <c r="A12" s="74" t="s">
        <v>90</v>
      </c>
      <c r="B12" s="15"/>
      <c r="C12" s="3"/>
      <c r="F12" s="9" t="s">
        <v>37</v>
      </c>
      <c r="G12" s="15">
        <f>Shopping!F10</f>
        <v>0</v>
      </c>
      <c r="H12" s="21">
        <f>Shopping!G10</f>
        <v>0</v>
      </c>
      <c r="I12" s="22">
        <f>Table6[[#This Row],[Column2]]-H12</f>
        <v>0</v>
      </c>
      <c r="J12" s="22"/>
      <c r="L12"/>
      <c r="M12"/>
    </row>
    <row r="13" spans="1:13">
      <c r="A13" s="74" t="s">
        <v>91</v>
      </c>
      <c r="B13" s="15"/>
      <c r="C13" s="3"/>
      <c r="F13" s="9" t="s">
        <v>38</v>
      </c>
      <c r="G13" s="15">
        <f>Shopping!J10</f>
        <v>0</v>
      </c>
      <c r="H13" s="21">
        <f>Shopping!K10</f>
        <v>0</v>
      </c>
      <c r="I13" s="22">
        <f>Table6[[#This Row],[Column2]]-H13</f>
        <v>0</v>
      </c>
      <c r="J13" s="22">
        <f>I16*0.33</f>
        <v>0</v>
      </c>
      <c r="L13"/>
      <c r="M13"/>
    </row>
    <row r="14" spans="1:13">
      <c r="A14" s="76" t="s">
        <v>72</v>
      </c>
      <c r="B14" s="78"/>
      <c r="C14" s="3"/>
      <c r="F14" s="9" t="s">
        <v>39</v>
      </c>
      <c r="G14" s="15">
        <f>Shopping!N10</f>
        <v>0</v>
      </c>
      <c r="H14" s="21">
        <f>Shopping!O10</f>
        <v>0</v>
      </c>
      <c r="I14" s="22">
        <f>Table6[[#This Row],[Column2]]-H14</f>
        <v>0</v>
      </c>
      <c r="J14" s="22"/>
      <c r="M14" s="3"/>
    </row>
    <row r="15" spans="1:13">
      <c r="A15"/>
      <c r="B15"/>
      <c r="C15"/>
      <c r="F15" s="3" t="s">
        <v>82</v>
      </c>
      <c r="G15" s="15"/>
      <c r="H15" s="21">
        <f>Savings!F4</f>
        <v>0</v>
      </c>
      <c r="I15" s="16"/>
      <c r="J15" s="16"/>
      <c r="M15" s="3"/>
    </row>
    <row r="16" spans="1:13">
      <c r="A16"/>
      <c r="B16"/>
      <c r="C16"/>
      <c r="F16" s="32" t="s">
        <v>42</v>
      </c>
      <c r="G16" s="39">
        <f>SUM(G5:G15)</f>
        <v>0</v>
      </c>
      <c r="H16" s="40">
        <f>SUM(H5:H15)</f>
        <v>0</v>
      </c>
      <c r="I16" s="25">
        <f>SUM(I5:I14)</f>
        <v>0</v>
      </c>
      <c r="J16" s="25"/>
      <c r="M16" s="3"/>
    </row>
    <row r="18" spans="1:13" s="3" customFormat="1" ht="19" thickBot="1">
      <c r="A18" s="51" t="s">
        <v>43</v>
      </c>
      <c r="B18" s="51" t="s">
        <v>92</v>
      </c>
      <c r="C18" s="51" t="s">
        <v>93</v>
      </c>
      <c r="D18" s="51" t="s">
        <v>94</v>
      </c>
      <c r="E18" s="51" t="s">
        <v>95</v>
      </c>
      <c r="F18" s="52" t="s">
        <v>96</v>
      </c>
      <c r="G18" s="52" t="s">
        <v>97</v>
      </c>
      <c r="H18" s="52" t="s">
        <v>98</v>
      </c>
      <c r="I18" s="52" t="s">
        <v>44</v>
      </c>
      <c r="J18" s="52" t="s">
        <v>87</v>
      </c>
      <c r="K18" s="52" t="s">
        <v>88</v>
      </c>
      <c r="L18" s="52" t="s">
        <v>99</v>
      </c>
      <c r="M18" s="52" t="s">
        <v>45</v>
      </c>
    </row>
    <row r="19" spans="1:13">
      <c r="A19" s="9" t="s">
        <v>80</v>
      </c>
      <c r="B19" s="22"/>
      <c r="C19" s="22"/>
      <c r="D19" s="9"/>
      <c r="E19" s="46"/>
      <c r="F19" s="9"/>
      <c r="G19" s="3"/>
      <c r="H19" s="3"/>
      <c r="I19" s="3"/>
      <c r="J19" s="3"/>
      <c r="K19" s="3"/>
      <c r="L19" s="3"/>
      <c r="M19" s="3"/>
    </row>
    <row r="20" spans="1:13">
      <c r="A20" s="9" t="s">
        <v>71</v>
      </c>
      <c r="B20" s="22"/>
      <c r="C20" s="22"/>
      <c r="D20" s="22"/>
      <c r="E20" s="46"/>
      <c r="F20" s="9"/>
      <c r="G20" s="3"/>
      <c r="H20" s="3"/>
      <c r="I20" s="3"/>
      <c r="J20" s="3"/>
      <c r="K20" s="3"/>
      <c r="L20" s="3"/>
      <c r="M20" s="3"/>
    </row>
    <row r="21" spans="1:13">
      <c r="A21" s="9" t="s">
        <v>75</v>
      </c>
      <c r="B21" s="42"/>
      <c r="C21" s="22"/>
      <c r="D21" s="22"/>
      <c r="E21" s="46"/>
      <c r="F21" s="9"/>
      <c r="G21" s="3"/>
      <c r="H21" s="3"/>
      <c r="I21" s="3"/>
      <c r="J21" s="3"/>
      <c r="K21" s="3"/>
      <c r="L21" s="3"/>
      <c r="M21" s="3"/>
    </row>
    <row r="22" spans="1:13">
      <c r="A22" s="9" t="s">
        <v>81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2">
    <mergeCell ref="A1:XFD1"/>
    <mergeCell ref="A2:XFD2"/>
  </mergeCells>
  <conditionalFormatting sqref="F22">
    <cfRule type="cellIs" dxfId="33" priority="8" operator="between">
      <formula>0.2</formula>
      <formula>0.1</formula>
    </cfRule>
    <cfRule type="cellIs" dxfId="32" priority="9" operator="lessThan">
      <formula>0.1</formula>
    </cfRule>
    <cfRule type="cellIs" dxfId="31" priority="10" operator="greaterThan">
      <formula>0.2</formula>
    </cfRule>
  </conditionalFormatting>
  <conditionalFormatting sqref="G22:M22">
    <cfRule type="cellIs" dxfId="30" priority="4" operator="between">
      <formula>0.2</formula>
      <formula>0.1</formula>
    </cfRule>
    <cfRule type="cellIs" dxfId="29" priority="5" operator="lessThan">
      <formula>0.1</formula>
    </cfRule>
    <cfRule type="cellIs" dxfId="28" priority="6" operator="greaterThan">
      <formula>0.2</formula>
    </cfRule>
  </conditionalFormatting>
  <conditionalFormatting sqref="B22:E22">
    <cfRule type="cellIs" dxfId="27" priority="1" operator="between">
      <formula>0.2</formula>
      <formula>0.1</formula>
    </cfRule>
    <cfRule type="cellIs" dxfId="26" priority="2" operator="lessThan">
      <formula>0.1</formula>
    </cfRule>
    <cfRule type="cellIs" dxfId="25" priority="3" operator="greaterThan">
      <formula>0.2</formula>
    </cfRule>
  </conditionalFormatting>
  <pageMargins left="0.7" right="0.7" top="0.75" bottom="0.75" header="0.3" footer="0.3"/>
  <pageSetup orientation="portrait" horizontalDpi="0" verticalDpi="0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F265-DB5C-1247-9777-D85C0712673D}">
  <dimension ref="A1:T35"/>
  <sheetViews>
    <sheetView tabSelected="1" workbookViewId="0">
      <selection activeCell="J16" sqref="J16"/>
    </sheetView>
  </sheetViews>
  <sheetFormatPr baseColWidth="10" defaultRowHeight="18"/>
  <cols>
    <col min="1" max="1" width="14.5" style="1" bestFit="1" customWidth="1"/>
    <col min="2" max="2" width="12.6640625" style="1" customWidth="1"/>
    <col min="3" max="3" width="10.83203125" style="1"/>
    <col min="4" max="4" width="16.6640625" style="1" bestFit="1" customWidth="1"/>
    <col min="5" max="5" width="15.6640625" style="1" bestFit="1" customWidth="1"/>
    <col min="6" max="6" width="14" style="1" customWidth="1"/>
    <col min="7" max="7" width="17.6640625" style="1" bestFit="1" customWidth="1"/>
    <col min="8" max="8" width="12.5" style="1" customWidth="1"/>
    <col min="9" max="9" width="14" style="1" bestFit="1" customWidth="1"/>
    <col min="10" max="10" width="16.6640625" style="1" bestFit="1" customWidth="1"/>
    <col min="11" max="11" width="18.5" style="1" bestFit="1" customWidth="1"/>
    <col min="12" max="12" width="13.33203125" style="1" customWidth="1"/>
    <col min="13" max="13" width="18.5" style="1" bestFit="1" customWidth="1"/>
    <col min="14" max="14" width="14.6640625" style="1" customWidth="1"/>
    <col min="15" max="15" width="12.1640625" style="1" customWidth="1"/>
    <col min="16" max="16" width="16.6640625" style="1" bestFit="1" customWidth="1"/>
    <col min="17" max="16384" width="10.83203125" style="1"/>
  </cols>
  <sheetData>
    <row r="1" spans="1:20" s="31" customFormat="1" ht="23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s="4" customFormat="1" ht="19" thickBot="1">
      <c r="A2" s="84" t="s">
        <v>8</v>
      </c>
      <c r="B2" s="85"/>
      <c r="C2" s="85"/>
      <c r="D2" s="86"/>
      <c r="E2" s="84" t="s">
        <v>7</v>
      </c>
      <c r="F2" s="85"/>
      <c r="G2" s="85"/>
      <c r="H2" s="86"/>
      <c r="I2" s="84" t="s">
        <v>9</v>
      </c>
      <c r="J2" s="85"/>
      <c r="K2" s="85"/>
      <c r="L2" s="86"/>
      <c r="M2" s="84" t="s">
        <v>18</v>
      </c>
      <c r="N2" s="85"/>
      <c r="O2" s="86"/>
      <c r="P2" s="30"/>
    </row>
    <row r="3" spans="1:20" s="5" customFormat="1" ht="20" thickTop="1" thickBot="1">
      <c r="A3" s="5" t="s">
        <v>112</v>
      </c>
      <c r="B3" s="5" t="s">
        <v>6</v>
      </c>
      <c r="C3" s="5" t="s">
        <v>4</v>
      </c>
      <c r="D3" s="6" t="s">
        <v>21</v>
      </c>
      <c r="E3" s="54" t="s">
        <v>64</v>
      </c>
      <c r="F3" s="5" t="s">
        <v>109</v>
      </c>
      <c r="G3" s="5" t="s">
        <v>113</v>
      </c>
      <c r="H3" s="6" t="s">
        <v>110</v>
      </c>
      <c r="I3" s="54" t="s">
        <v>57</v>
      </c>
      <c r="J3" s="5" t="s">
        <v>114</v>
      </c>
      <c r="K3" s="5" t="s">
        <v>115</v>
      </c>
      <c r="L3" s="6" t="s">
        <v>111</v>
      </c>
      <c r="M3" s="54" t="s">
        <v>58</v>
      </c>
      <c r="N3" s="5" t="s">
        <v>116</v>
      </c>
      <c r="O3" s="5" t="s">
        <v>117</v>
      </c>
    </row>
    <row r="4" spans="1:20" s="2" customFormat="1" ht="19" thickTop="1">
      <c r="A4" s="9" t="s">
        <v>10</v>
      </c>
      <c r="B4" s="53"/>
      <c r="C4" s="53"/>
      <c r="D4" s="15">
        <f>B4-C4</f>
        <v>0</v>
      </c>
      <c r="E4" s="8" t="s">
        <v>12</v>
      </c>
      <c r="F4" s="53"/>
      <c r="G4" s="53"/>
      <c r="H4" s="15">
        <f>F4-G4</f>
        <v>0</v>
      </c>
      <c r="I4" s="8" t="s">
        <v>16</v>
      </c>
      <c r="J4" s="53"/>
      <c r="K4" s="53"/>
      <c r="L4" s="15">
        <f t="shared" ref="L4:L9" si="0">J4-K4</f>
        <v>0</v>
      </c>
      <c r="M4" s="8" t="s">
        <v>19</v>
      </c>
      <c r="N4" s="53"/>
      <c r="O4" s="53"/>
    </row>
    <row r="5" spans="1:20" s="2" customFormat="1">
      <c r="A5" s="9" t="s">
        <v>11</v>
      </c>
      <c r="B5" s="53"/>
      <c r="C5" s="53"/>
      <c r="D5" s="15">
        <f>B5-C5</f>
        <v>0</v>
      </c>
      <c r="E5" s="8" t="s">
        <v>13</v>
      </c>
      <c r="F5" s="53"/>
      <c r="G5" s="22"/>
      <c r="H5" s="15">
        <f>F5-G5</f>
        <v>0</v>
      </c>
      <c r="I5" s="8" t="s">
        <v>17</v>
      </c>
      <c r="J5" s="53"/>
      <c r="K5" s="53"/>
      <c r="L5" s="15">
        <f t="shared" si="0"/>
        <v>0</v>
      </c>
      <c r="M5" s="8" t="s">
        <v>20</v>
      </c>
      <c r="N5" s="53"/>
      <c r="O5" s="53"/>
    </row>
    <row r="6" spans="1:20" s="2" customFormat="1">
      <c r="A6" s="9" t="s">
        <v>83</v>
      </c>
      <c r="B6" s="53"/>
      <c r="C6" s="53"/>
      <c r="D6" s="15">
        <f t="shared" ref="D6:D8" si="1">B6-C6</f>
        <v>0</v>
      </c>
      <c r="E6" s="8" t="s">
        <v>14</v>
      </c>
      <c r="F6" s="53"/>
      <c r="G6" s="53"/>
      <c r="H6" s="15">
        <f>F6-G6</f>
        <v>0</v>
      </c>
      <c r="I6" s="8" t="s">
        <v>86</v>
      </c>
      <c r="J6" s="53"/>
      <c r="K6" s="53"/>
      <c r="L6" s="15">
        <f t="shared" si="0"/>
        <v>0</v>
      </c>
      <c r="M6" s="8"/>
      <c r="N6" s="53"/>
      <c r="O6" s="53"/>
    </row>
    <row r="7" spans="1:20" s="2" customFormat="1">
      <c r="A7" s="9"/>
      <c r="B7" s="53"/>
      <c r="C7" s="53"/>
      <c r="D7" s="15">
        <f t="shared" si="1"/>
        <v>0</v>
      </c>
      <c r="E7" s="8" t="s">
        <v>15</v>
      </c>
      <c r="F7" s="53"/>
      <c r="G7" s="53"/>
      <c r="H7" s="15">
        <f t="shared" ref="H7:H8" si="2">F7-G7</f>
        <v>0</v>
      </c>
      <c r="I7" s="8"/>
      <c r="J7" s="53"/>
      <c r="K7" s="53"/>
      <c r="L7" s="15"/>
      <c r="M7" s="8"/>
      <c r="N7" s="53"/>
      <c r="O7" s="53"/>
    </row>
    <row r="8" spans="1:20" s="2" customFormat="1">
      <c r="A8" s="9"/>
      <c r="B8" s="53"/>
      <c r="C8" s="53"/>
      <c r="D8" s="15">
        <f t="shared" si="1"/>
        <v>0</v>
      </c>
      <c r="E8" s="8" t="s">
        <v>48</v>
      </c>
      <c r="F8" s="53"/>
      <c r="G8" s="22"/>
      <c r="H8" s="15">
        <f t="shared" si="2"/>
        <v>0</v>
      </c>
      <c r="I8" s="8"/>
      <c r="J8" s="53"/>
      <c r="K8" s="53"/>
      <c r="L8" s="15"/>
      <c r="M8" s="8"/>
      <c r="N8" s="53"/>
      <c r="O8" s="53"/>
    </row>
    <row r="9" spans="1:20" s="14" customFormat="1" ht="19" thickBot="1">
      <c r="A9" s="49" t="s">
        <v>42</v>
      </c>
      <c r="B9" s="57">
        <f>SUM(B4:B8)</f>
        <v>0</v>
      </c>
      <c r="C9" s="57">
        <f>SUM(C4:C8)</f>
        <v>0</v>
      </c>
      <c r="D9" s="58">
        <f>SUM(D4:D8)</f>
        <v>0</v>
      </c>
      <c r="E9" s="59"/>
      <c r="F9" s="57">
        <f>SUM(F4:F8)</f>
        <v>0</v>
      </c>
      <c r="G9" s="57">
        <f>SUM(G4:G8)</f>
        <v>0</v>
      </c>
      <c r="H9" s="58">
        <f>F9-G9</f>
        <v>0</v>
      </c>
      <c r="I9" s="59"/>
      <c r="J9" s="57">
        <f>SUM(J4:J8)</f>
        <v>0</v>
      </c>
      <c r="K9" s="57">
        <f>SUM(K4:K8)</f>
        <v>0</v>
      </c>
      <c r="L9" s="58">
        <f t="shared" si="0"/>
        <v>0</v>
      </c>
      <c r="M9" s="59"/>
      <c r="N9" s="57">
        <f>SUM(N4:N8)</f>
        <v>0</v>
      </c>
      <c r="O9" s="57">
        <f>SUM(O4:O5)</f>
        <v>0</v>
      </c>
    </row>
    <row r="10" spans="1:20" s="88" customForma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20" s="3" customFormat="1"/>
    <row r="12" spans="1:20" s="2" customFormat="1"/>
    <row r="13" spans="1:20" s="2" customFormat="1"/>
    <row r="14" spans="1:20" s="2" customFormat="1"/>
    <row r="15" spans="1:20" s="2" customFormat="1"/>
    <row r="16" spans="1:20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</sheetData>
  <mergeCells count="5">
    <mergeCell ref="A2:D2"/>
    <mergeCell ref="E2:H2"/>
    <mergeCell ref="I2:L2"/>
    <mergeCell ref="M2:O2"/>
    <mergeCell ref="A10:XFD10"/>
  </mergeCells>
  <conditionalFormatting sqref="D4:D9">
    <cfRule type="cellIs" dxfId="24" priority="6" operator="lessThan">
      <formula>0</formula>
    </cfRule>
  </conditionalFormatting>
  <conditionalFormatting sqref="H4:H9">
    <cfRule type="cellIs" dxfId="23" priority="2" operator="between">
      <formula>10</formula>
      <formula>0</formula>
    </cfRule>
    <cfRule type="cellIs" dxfId="22" priority="5" operator="lessThan">
      <formula>0</formula>
    </cfRule>
  </conditionalFormatting>
  <conditionalFormatting sqref="L4:L9">
    <cfRule type="cellIs" dxfId="21" priority="1" operator="lessThan">
      <formula>0</formula>
    </cfRule>
    <cfRule type="cellIs" dxfId="20" priority="4" operator="lessThan">
      <formula>0</formula>
    </cfRule>
  </conditionalFormatting>
  <conditionalFormatting sqref="H8">
    <cfRule type="cellIs" dxfId="19" priority="3" operator="between">
      <formula>10</formula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CE3-D0E4-314C-A4C1-62E835F28E19}">
  <dimension ref="A1:K116"/>
  <sheetViews>
    <sheetView workbookViewId="0">
      <selection activeCell="B9" sqref="B9"/>
    </sheetView>
  </sheetViews>
  <sheetFormatPr baseColWidth="10" defaultRowHeight="18"/>
  <cols>
    <col min="1" max="1" width="18.5" style="2" bestFit="1" customWidth="1"/>
    <col min="2" max="3" width="12.5" style="2" customWidth="1"/>
    <col min="4" max="4" width="12.6640625" style="2" customWidth="1"/>
    <col min="5" max="5" width="18.83203125" style="2" bestFit="1" customWidth="1"/>
    <col min="6" max="6" width="12.6640625" style="2" customWidth="1"/>
    <col min="7" max="7" width="14.6640625" style="2" customWidth="1"/>
    <col min="8" max="8" width="16.6640625" style="2" bestFit="1" customWidth="1"/>
    <col min="9" max="9" width="12.6640625" style="2" bestFit="1" customWidth="1"/>
    <col min="10" max="10" width="10.83203125" style="2"/>
    <col min="11" max="11" width="54.33203125" style="2" customWidth="1"/>
    <col min="12" max="16384" width="10.83203125" style="2"/>
  </cols>
  <sheetData>
    <row r="1" spans="1:11" s="89" customFormat="1" ht="23">
      <c r="A1" s="89" t="s">
        <v>22</v>
      </c>
    </row>
    <row r="2" spans="1:11">
      <c r="A2" s="90" t="s">
        <v>23</v>
      </c>
      <c r="B2" s="90"/>
      <c r="C2" s="90"/>
      <c r="D2" s="90"/>
      <c r="E2" s="93" t="s">
        <v>24</v>
      </c>
      <c r="F2" s="94"/>
      <c r="G2" s="94"/>
      <c r="H2" s="94"/>
      <c r="I2" s="95"/>
    </row>
    <row r="3" spans="1:11" ht="19" thickBot="1">
      <c r="A3" s="4"/>
      <c r="B3" s="4" t="s">
        <v>5</v>
      </c>
      <c r="C3" s="4" t="s">
        <v>4</v>
      </c>
      <c r="D3" s="4" t="s">
        <v>21</v>
      </c>
      <c r="E3" s="17"/>
      <c r="F3" s="4" t="s">
        <v>5</v>
      </c>
      <c r="G3" s="4" t="s">
        <v>4</v>
      </c>
      <c r="H3" s="4" t="s">
        <v>21</v>
      </c>
      <c r="I3" s="6" t="s">
        <v>121</v>
      </c>
      <c r="K3" s="102" t="s">
        <v>126</v>
      </c>
    </row>
    <row r="4" spans="1:11" s="3" customFormat="1" ht="20" hidden="1" thickTop="1" thickBot="1">
      <c r="A4" s="9"/>
      <c r="B4" s="9"/>
      <c r="C4" s="9"/>
      <c r="D4" s="9"/>
      <c r="E4" s="9" t="s">
        <v>23</v>
      </c>
      <c r="F4" s="9"/>
      <c r="G4" s="9"/>
      <c r="H4" s="9"/>
      <c r="I4" s="7"/>
    </row>
    <row r="5" spans="1:11" ht="77" thickTop="1">
      <c r="A5" s="64"/>
      <c r="B5" s="65"/>
      <c r="C5" s="66"/>
      <c r="D5" s="67"/>
      <c r="E5" s="2" t="s">
        <v>25</v>
      </c>
      <c r="F5" s="16"/>
      <c r="G5" s="16">
        <f>SUMIF(C$13:C$38,"Coffee",D$13:D$38)</f>
        <v>0</v>
      </c>
      <c r="H5" s="16">
        <f>F5-G5</f>
        <v>0</v>
      </c>
      <c r="I5" s="62">
        <f ca="1">(DAY(TODAY()) /
(IF(
MONTH(TODAY())= 12,
DATE(YEAR(TODAY()), 12, 31) - TODAY(),
DATE(YEAR(TODAY()),
MONTH(TODAY()) + 1, 1) - TODAY() - 1) +
DAY(TODAY())))*F5</f>
        <v>0</v>
      </c>
      <c r="K5" s="101" t="s">
        <v>124</v>
      </c>
    </row>
    <row r="6" spans="1:11" s="3" customFormat="1" ht="57">
      <c r="A6" s="64"/>
      <c r="B6" s="65"/>
      <c r="C6" s="66"/>
      <c r="D6" s="68"/>
      <c r="E6" s="2" t="s">
        <v>26</v>
      </c>
      <c r="F6" s="16"/>
      <c r="G6" s="16">
        <f>SUMIF(C$13:C$38,"Restaurants",D$13:D$38)</f>
        <v>0</v>
      </c>
      <c r="H6" s="16">
        <f>F6-G6</f>
        <v>0</v>
      </c>
      <c r="I6" s="62">
        <f t="shared" ref="I6:I9" ca="1" si="0">(DAY(TODAY()) /
(IF(
MONTH(TODAY())= 12,
DATE(YEAR(TODAY()), 12, 31) - TODAY(),
DATE(YEAR(TODAY()),
MONTH(TODAY()) + 1, 1) - TODAY() - 1) +
DAY(TODAY())))*F6</f>
        <v>0</v>
      </c>
      <c r="K6" s="101" t="s">
        <v>125</v>
      </c>
    </row>
    <row r="7" spans="1:11">
      <c r="A7" s="64"/>
      <c r="B7" s="65"/>
      <c r="C7" s="66"/>
      <c r="D7" s="68"/>
      <c r="E7" s="2" t="s">
        <v>27</v>
      </c>
      <c r="F7" s="16"/>
      <c r="G7" s="16">
        <f>SUMIF(C$13:C$38,"Fast Food",D$13:D$38)</f>
        <v>0</v>
      </c>
      <c r="H7" s="16">
        <f>F7-G7</f>
        <v>0</v>
      </c>
      <c r="I7" s="62">
        <f t="shared" ca="1" si="0"/>
        <v>0</v>
      </c>
    </row>
    <row r="8" spans="1:11">
      <c r="A8" s="64"/>
      <c r="B8" s="65"/>
      <c r="C8" s="66"/>
      <c r="D8" s="68"/>
      <c r="E8" s="2" t="s">
        <v>28</v>
      </c>
      <c r="F8" s="16"/>
      <c r="G8" s="16">
        <f>SUMIF(C$13:C$38,"Bars",D$13:D$38)</f>
        <v>0</v>
      </c>
      <c r="H8" s="16">
        <f>F8-G8</f>
        <v>0</v>
      </c>
      <c r="I8" s="62">
        <f t="shared" ca="1" si="0"/>
        <v>0</v>
      </c>
    </row>
    <row r="9" spans="1:11">
      <c r="A9" s="10" t="s">
        <v>42</v>
      </c>
      <c r="B9" s="25"/>
      <c r="C9" s="25">
        <f>SUMIF(C$13:C$38,"Groceries",D$13:D$38)</f>
        <v>0</v>
      </c>
      <c r="D9" s="69">
        <f>B9-C9</f>
        <v>0</v>
      </c>
      <c r="E9" s="10"/>
      <c r="F9" s="25">
        <f>SUM(F5:F8)</f>
        <v>0</v>
      </c>
      <c r="G9" s="25">
        <f>SUM(G12:G318)</f>
        <v>0</v>
      </c>
      <c r="H9" s="25">
        <f>SUM(H5:H8)</f>
        <v>0</v>
      </c>
      <c r="I9" s="63">
        <f t="shared" ca="1" si="0"/>
        <v>0</v>
      </c>
      <c r="J9" s="72">
        <f ca="1">(DAY(TODAY()) /
(IF(
MONTH(TODAY())= 12,
DATE(YEAR(TODAY()), 12, 31) - TODAY(),
DATE(YEAR(TODAY()),
MONTH(TODAY()) + 1, 1) - TODAY() - 1) +
DAY(TODAY())))*B9</f>
        <v>0</v>
      </c>
    </row>
    <row r="10" spans="1:11" s="3" customFormat="1">
      <c r="A10" s="91" t="s">
        <v>53</v>
      </c>
      <c r="B10" s="91"/>
      <c r="C10" s="91"/>
      <c r="D10" s="91"/>
      <c r="E10" s="91"/>
      <c r="F10" s="91"/>
      <c r="G10" s="91"/>
      <c r="H10" s="91"/>
      <c r="I10" s="92"/>
    </row>
    <row r="11" spans="1:11" hidden="1">
      <c r="A11" s="3" t="s">
        <v>101</v>
      </c>
      <c r="B11" s="3" t="s">
        <v>102</v>
      </c>
      <c r="C11" s="3" t="s">
        <v>103</v>
      </c>
      <c r="D11" s="3" t="s">
        <v>104</v>
      </c>
      <c r="E11" s="3" t="s">
        <v>105</v>
      </c>
      <c r="F11" s="3" t="s">
        <v>106</v>
      </c>
      <c r="G11" s="3" t="s">
        <v>107</v>
      </c>
      <c r="H11" s="3" t="s">
        <v>108</v>
      </c>
      <c r="I11" s="3" t="s">
        <v>118</v>
      </c>
    </row>
    <row r="12" spans="1:11">
      <c r="A12" s="70" t="s">
        <v>119</v>
      </c>
      <c r="B12" s="70" t="s">
        <v>120</v>
      </c>
      <c r="C12" s="71" t="s">
        <v>84</v>
      </c>
      <c r="D12" s="70" t="s">
        <v>122</v>
      </c>
      <c r="G12" s="16"/>
      <c r="I12" s="3"/>
    </row>
    <row r="13" spans="1:11">
      <c r="B13" s="61"/>
      <c r="C13" s="16"/>
      <c r="D13" s="48"/>
      <c r="G13" s="16"/>
      <c r="H13" s="2" t="s">
        <v>54</v>
      </c>
      <c r="I13" s="3"/>
    </row>
    <row r="14" spans="1:11">
      <c r="B14" s="61"/>
      <c r="C14" s="16"/>
      <c r="D14" s="48"/>
      <c r="G14" s="16"/>
      <c r="I14" s="3"/>
    </row>
    <row r="15" spans="1:11">
      <c r="B15" s="61"/>
      <c r="C15" s="16"/>
      <c r="D15" s="48"/>
      <c r="G15" s="16"/>
      <c r="I15" s="3"/>
    </row>
    <row r="16" spans="1:11">
      <c r="B16" s="61"/>
      <c r="C16" s="16"/>
      <c r="D16" s="48"/>
      <c r="G16" s="16"/>
      <c r="I16" s="3"/>
    </row>
    <row r="17" spans="1:9">
      <c r="C17" s="16"/>
      <c r="D17" s="48"/>
      <c r="G17" s="16"/>
      <c r="I17" s="3"/>
    </row>
    <row r="18" spans="1:9">
      <c r="A18" s="3"/>
      <c r="B18" s="3"/>
      <c r="C18" s="16"/>
      <c r="D18" s="48"/>
      <c r="E18" s="3"/>
      <c r="F18" s="3"/>
      <c r="G18" s="16"/>
      <c r="H18" s="3"/>
      <c r="I18" s="3"/>
    </row>
    <row r="19" spans="1:9">
      <c r="A19" s="3"/>
      <c r="B19" s="3"/>
      <c r="C19" s="16"/>
      <c r="D19" s="48"/>
      <c r="E19" s="3"/>
      <c r="F19" s="3"/>
      <c r="G19" s="16"/>
      <c r="H19" s="3"/>
      <c r="I19" s="3"/>
    </row>
    <row r="20" spans="1:9">
      <c r="A20" s="3"/>
      <c r="B20" s="3"/>
      <c r="C20" s="16"/>
      <c r="D20" s="48"/>
      <c r="E20" s="3"/>
      <c r="F20" s="3"/>
      <c r="G20" s="16"/>
      <c r="H20" s="3"/>
      <c r="I20" s="3"/>
    </row>
    <row r="21" spans="1:9">
      <c r="A21" s="3"/>
      <c r="B21" s="3"/>
      <c r="C21" s="16"/>
      <c r="D21" s="48"/>
      <c r="E21" s="3"/>
      <c r="F21" s="3"/>
      <c r="G21" s="16"/>
      <c r="H21" s="3"/>
      <c r="I21" s="3"/>
    </row>
    <row r="22" spans="1:9">
      <c r="A22" s="3"/>
      <c r="B22" s="3"/>
      <c r="C22" s="16"/>
      <c r="D22" s="48"/>
      <c r="E22" s="3"/>
      <c r="F22" s="3"/>
      <c r="G22" s="16"/>
      <c r="H22" s="3"/>
      <c r="I22" s="3"/>
    </row>
    <row r="23" spans="1:9">
      <c r="A23" s="3"/>
      <c r="B23" s="3"/>
      <c r="C23" s="16"/>
      <c r="D23" s="48"/>
      <c r="E23" s="3"/>
      <c r="F23" s="3"/>
      <c r="G23" s="16"/>
      <c r="H23" s="3"/>
      <c r="I23" s="3"/>
    </row>
    <row r="24" spans="1:9">
      <c r="A24" s="3"/>
      <c r="B24" s="3"/>
      <c r="C24" s="16"/>
      <c r="D24" s="48"/>
      <c r="E24" s="3"/>
      <c r="F24" s="3"/>
      <c r="G24" s="16"/>
      <c r="H24" s="3"/>
      <c r="I24" s="3"/>
    </row>
    <row r="25" spans="1:9">
      <c r="A25" s="3"/>
      <c r="B25" s="3"/>
      <c r="C25" s="16"/>
      <c r="D25" s="48"/>
      <c r="E25" s="3"/>
      <c r="F25" s="3"/>
      <c r="G25" s="16"/>
      <c r="H25" s="3"/>
      <c r="I25" s="3"/>
    </row>
    <row r="26" spans="1:9">
      <c r="A26" s="3"/>
      <c r="B26" s="3"/>
      <c r="C26" s="16"/>
      <c r="D26" s="48"/>
      <c r="E26" s="3"/>
      <c r="F26" s="3"/>
      <c r="G26" s="16"/>
      <c r="H26" s="3"/>
      <c r="I26" s="3"/>
    </row>
    <row r="27" spans="1:9">
      <c r="A27" s="3"/>
      <c r="B27" s="3"/>
      <c r="C27" s="16"/>
      <c r="D27" s="48"/>
      <c r="E27" s="3"/>
      <c r="F27" s="3"/>
      <c r="G27" s="16"/>
      <c r="H27" s="3"/>
      <c r="I27" s="3"/>
    </row>
    <row r="28" spans="1:9">
      <c r="A28" s="3"/>
      <c r="B28" s="3"/>
      <c r="C28" s="16"/>
      <c r="D28" s="48"/>
      <c r="E28" s="3"/>
      <c r="F28" s="3"/>
      <c r="G28" s="16"/>
      <c r="H28" s="3"/>
      <c r="I28" s="3"/>
    </row>
    <row r="29" spans="1:9">
      <c r="A29" s="3"/>
      <c r="B29" s="3"/>
      <c r="C29" s="16"/>
      <c r="D29" s="48"/>
      <c r="E29" s="3"/>
      <c r="F29" s="3"/>
      <c r="G29" s="16"/>
      <c r="H29" s="3"/>
      <c r="I29" s="3"/>
    </row>
    <row r="30" spans="1:9">
      <c r="A30" s="3"/>
      <c r="B30" s="3"/>
      <c r="C30" s="16"/>
      <c r="D30" s="48"/>
      <c r="E30" s="3"/>
      <c r="F30" s="3"/>
      <c r="G30" s="16"/>
      <c r="H30" s="3"/>
      <c r="I30" s="3"/>
    </row>
    <row r="31" spans="1:9">
      <c r="A31" s="3"/>
      <c r="B31" s="3"/>
      <c r="C31" s="16"/>
      <c r="D31" s="48"/>
      <c r="E31" s="3"/>
      <c r="F31" s="3"/>
      <c r="G31" s="16"/>
      <c r="H31" s="3"/>
      <c r="I31" s="3"/>
    </row>
    <row r="32" spans="1:9">
      <c r="A32" s="3"/>
      <c r="B32" s="3"/>
      <c r="C32" s="16"/>
      <c r="D32" s="48"/>
      <c r="E32" s="3"/>
      <c r="F32" s="3"/>
      <c r="G32" s="16"/>
      <c r="H32" s="3"/>
      <c r="I32" s="3"/>
    </row>
    <row r="33" spans="1:9">
      <c r="A33" s="3"/>
      <c r="B33" s="3"/>
      <c r="C33" s="16"/>
      <c r="D33" s="48"/>
      <c r="E33" s="3"/>
      <c r="F33" s="3"/>
      <c r="G33" s="16"/>
      <c r="H33" s="3"/>
      <c r="I33" s="3"/>
    </row>
    <row r="34" spans="1:9">
      <c r="A34" s="3"/>
      <c r="B34" s="3"/>
      <c r="C34" s="16"/>
      <c r="D34" s="48"/>
      <c r="E34" s="3"/>
      <c r="F34" s="3"/>
      <c r="G34" s="16"/>
      <c r="H34" s="3"/>
      <c r="I34" s="3"/>
    </row>
    <row r="35" spans="1:9">
      <c r="A35" s="3"/>
      <c r="B35" s="3"/>
      <c r="C35" s="16"/>
      <c r="D35" s="48"/>
      <c r="E35" s="3"/>
      <c r="F35" s="3"/>
      <c r="G35" s="16"/>
      <c r="H35" s="3"/>
      <c r="I35" s="3"/>
    </row>
    <row r="36" spans="1:9">
      <c r="A36" s="3"/>
      <c r="B36" s="3"/>
      <c r="C36" s="16"/>
      <c r="D36" s="48"/>
      <c r="E36" s="3"/>
      <c r="F36" s="3"/>
      <c r="G36" s="16"/>
      <c r="H36" s="3"/>
      <c r="I36" s="3"/>
    </row>
    <row r="37" spans="1:9">
      <c r="A37" s="3"/>
      <c r="B37" s="3"/>
      <c r="C37" s="16"/>
      <c r="D37" s="48"/>
      <c r="E37" s="3"/>
      <c r="F37" s="3"/>
      <c r="G37" s="16"/>
      <c r="H37" s="3"/>
      <c r="I37" s="3"/>
    </row>
    <row r="38" spans="1:9">
      <c r="A38" s="3"/>
      <c r="B38" s="3"/>
      <c r="C38" s="16"/>
      <c r="D38" s="48"/>
      <c r="E38" s="3"/>
      <c r="F38" s="3"/>
      <c r="G38" s="16"/>
      <c r="H38" s="3"/>
      <c r="I38" s="3"/>
    </row>
    <row r="39" spans="1:9">
      <c r="A39" s="3"/>
      <c r="B39" s="3"/>
      <c r="C39" s="16"/>
      <c r="D39" s="48"/>
      <c r="E39" s="3"/>
      <c r="F39" s="3"/>
      <c r="G39" s="16"/>
      <c r="H39" s="3"/>
      <c r="I39" s="3"/>
    </row>
    <row r="40" spans="1:9">
      <c r="A40" s="3"/>
      <c r="B40" s="3"/>
      <c r="C40" s="16"/>
      <c r="D40" s="48"/>
      <c r="E40" s="3"/>
      <c r="F40" s="3"/>
      <c r="G40" s="16"/>
      <c r="H40" s="3"/>
      <c r="I40" s="3"/>
    </row>
    <row r="41" spans="1:9">
      <c r="A41" s="3"/>
      <c r="B41" s="3"/>
      <c r="C41" s="16"/>
      <c r="D41" s="48"/>
      <c r="E41" s="3"/>
      <c r="F41" s="3"/>
      <c r="G41" s="16"/>
      <c r="H41" s="3"/>
      <c r="I41" s="3"/>
    </row>
    <row r="42" spans="1:9">
      <c r="A42" s="3"/>
      <c r="B42" s="3"/>
      <c r="C42" s="16"/>
      <c r="D42" s="48"/>
      <c r="E42" s="3"/>
      <c r="F42" s="3"/>
      <c r="G42" s="16"/>
      <c r="H42" s="3"/>
      <c r="I42" s="3"/>
    </row>
    <row r="43" spans="1:9">
      <c r="A43" s="3"/>
      <c r="B43" s="3"/>
      <c r="C43" s="16"/>
      <c r="D43" s="3"/>
      <c r="E43" s="3"/>
      <c r="F43" s="3"/>
      <c r="G43" s="16"/>
      <c r="H43" s="3"/>
      <c r="I43" s="3"/>
    </row>
    <row r="44" spans="1:9">
      <c r="A44" s="3"/>
      <c r="B44" s="3"/>
      <c r="C44" s="16"/>
      <c r="D44" s="3"/>
      <c r="E44" s="3"/>
      <c r="F44" s="3"/>
      <c r="G44" s="16"/>
      <c r="H44" s="3"/>
      <c r="I44" s="3"/>
    </row>
    <row r="45" spans="1:9">
      <c r="G45" s="16"/>
    </row>
    <row r="46" spans="1:9">
      <c r="G46" s="16"/>
    </row>
    <row r="47" spans="1:9">
      <c r="G47" s="16"/>
    </row>
    <row r="48" spans="1:9">
      <c r="G48" s="16"/>
    </row>
    <row r="49" spans="7:7">
      <c r="G49" s="16"/>
    </row>
    <row r="50" spans="7:7">
      <c r="G50" s="16"/>
    </row>
    <row r="51" spans="7:7">
      <c r="G51" s="16"/>
    </row>
    <row r="52" spans="7:7">
      <c r="G52" s="16"/>
    </row>
    <row r="53" spans="7:7">
      <c r="G53" s="16"/>
    </row>
    <row r="54" spans="7:7">
      <c r="G54" s="16"/>
    </row>
    <row r="55" spans="7:7">
      <c r="G55" s="16"/>
    </row>
    <row r="56" spans="7:7">
      <c r="G56" s="16"/>
    </row>
    <row r="57" spans="7:7">
      <c r="G57" s="16"/>
    </row>
    <row r="58" spans="7:7">
      <c r="G58" s="16"/>
    </row>
    <row r="59" spans="7:7">
      <c r="G59" s="16"/>
    </row>
    <row r="60" spans="7:7">
      <c r="G60" s="16"/>
    </row>
    <row r="61" spans="7:7">
      <c r="G61" s="16"/>
    </row>
    <row r="62" spans="7:7">
      <c r="G62" s="16"/>
    </row>
    <row r="63" spans="7:7">
      <c r="G63" s="16"/>
    </row>
    <row r="64" spans="7:7">
      <c r="G64" s="16"/>
    </row>
    <row r="65" spans="7:7">
      <c r="G65" s="16"/>
    </row>
    <row r="66" spans="7:7">
      <c r="G66" s="16"/>
    </row>
    <row r="67" spans="7:7">
      <c r="G67" s="16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  <row r="74" spans="7:7">
      <c r="G74" s="16"/>
    </row>
    <row r="75" spans="7:7">
      <c r="G75" s="16"/>
    </row>
    <row r="76" spans="7:7">
      <c r="G76" s="16"/>
    </row>
    <row r="77" spans="7:7">
      <c r="G77" s="16"/>
    </row>
    <row r="78" spans="7:7">
      <c r="G78" s="16"/>
    </row>
    <row r="79" spans="7:7">
      <c r="G79" s="16"/>
    </row>
    <row r="80" spans="7:7">
      <c r="G80" s="16"/>
    </row>
    <row r="81" spans="7:7">
      <c r="G81" s="16"/>
    </row>
    <row r="82" spans="7:7">
      <c r="G82" s="16"/>
    </row>
    <row r="83" spans="7:7">
      <c r="G83" s="16"/>
    </row>
    <row r="84" spans="7:7">
      <c r="G84" s="16"/>
    </row>
    <row r="85" spans="7:7">
      <c r="G85" s="16"/>
    </row>
    <row r="86" spans="7:7">
      <c r="G86" s="16"/>
    </row>
    <row r="87" spans="7:7">
      <c r="G87" s="16"/>
    </row>
    <row r="88" spans="7:7">
      <c r="G88" s="16"/>
    </row>
    <row r="89" spans="7:7">
      <c r="G89" s="16"/>
    </row>
    <row r="90" spans="7:7">
      <c r="G90" s="16"/>
    </row>
    <row r="91" spans="7:7">
      <c r="G91" s="16"/>
    </row>
    <row r="92" spans="7:7">
      <c r="G92" s="16"/>
    </row>
    <row r="93" spans="7:7">
      <c r="G93" s="16"/>
    </row>
    <row r="94" spans="7:7">
      <c r="G94" s="16"/>
    </row>
    <row r="95" spans="7:7">
      <c r="G95" s="16"/>
    </row>
    <row r="96" spans="7:7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7:7">
      <c r="G113" s="16"/>
    </row>
    <row r="114" spans="7:7">
      <c r="G114" s="16"/>
    </row>
    <row r="115" spans="7:7">
      <c r="G115" s="16"/>
    </row>
    <row r="116" spans="7:7">
      <c r="G116" s="16"/>
    </row>
  </sheetData>
  <mergeCells count="4">
    <mergeCell ref="A1:XFD1"/>
    <mergeCell ref="A2:D2"/>
    <mergeCell ref="A10:I10"/>
    <mergeCell ref="E2:I2"/>
  </mergeCells>
  <conditionalFormatting sqref="D5:D9">
    <cfRule type="cellIs" dxfId="18" priority="19" operator="lessThan">
      <formula>0</formula>
    </cfRule>
  </conditionalFormatting>
  <conditionalFormatting sqref="H5:H8">
    <cfRule type="cellIs" dxfId="17" priority="14" operator="between">
      <formula>10</formula>
      <formula>0</formula>
    </cfRule>
    <cfRule type="cellIs" dxfId="16" priority="17" operator="between">
      <formula>10</formula>
      <formula>0</formula>
    </cfRule>
    <cfRule type="cellIs" dxfId="15" priority="18" operator="lessThan">
      <formula>0</formula>
    </cfRule>
  </conditionalFormatting>
  <conditionalFormatting sqref="D9">
    <cfRule type="cellIs" dxfId="14" priority="13" operator="between">
      <formula>10</formula>
      <formula>0</formula>
    </cfRule>
    <cfRule type="cellIs" dxfId="13" priority="15" operator="between">
      <formula>10</formula>
      <formula>0</formula>
    </cfRule>
    <cfRule type="cellIs" dxfId="12" priority="16" operator="lessThan">
      <formula>0</formula>
    </cfRule>
  </conditionalFormatting>
  <conditionalFormatting sqref="H9">
    <cfRule type="cellIs" dxfId="11" priority="10" operator="between">
      <formula>10</formula>
      <formula>0</formula>
    </cfRule>
    <cfRule type="cellIs" dxfId="10" priority="11" operator="lessThan">
      <formula>0</formula>
    </cfRule>
    <cfRule type="cellIs" dxfId="9" priority="12" operator="lessThan">
      <formula>0</formula>
    </cfRule>
  </conditionalFormatting>
  <conditionalFormatting sqref="G5:G8">
    <cfRule type="cellIs" dxfId="8" priority="9" operator="lessThan">
      <formula>$I$5</formula>
    </cfRule>
  </conditionalFormatting>
  <conditionalFormatting sqref="G9">
    <cfRule type="cellIs" dxfId="7" priority="3" operator="lessThan">
      <formula>$I$5</formula>
    </cfRule>
  </conditionalFormatting>
  <conditionalFormatting sqref="G5:G8">
    <cfRule type="cellIs" dxfId="6" priority="2" operator="lessThan">
      <formula>$I$5</formula>
    </cfRule>
  </conditionalFormatting>
  <conditionalFormatting sqref="C9">
    <cfRule type="cellIs" dxfId="5" priority="1" operator="lessThan">
      <formula>$J$9</formula>
    </cfRule>
  </conditionalFormatting>
  <dataValidations count="1">
    <dataValidation type="list" allowBlank="1" showInputMessage="1" showErrorMessage="1" sqref="C13:C41" xr:uid="{E9250712-A137-D140-A07A-FA9FF6DEC171}">
      <formula1>$E$4:$E$8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DBD4-1021-4847-9626-FB29D18771C1}">
  <dimension ref="A1:V19"/>
  <sheetViews>
    <sheetView topLeftCell="E2" workbookViewId="0">
      <selection activeCell="N10" sqref="N10"/>
    </sheetView>
  </sheetViews>
  <sheetFormatPr baseColWidth="10" defaultRowHeight="18"/>
  <cols>
    <col min="1" max="1" width="12.33203125" style="1" customWidth="1"/>
    <col min="2" max="2" width="14.5" style="1" customWidth="1"/>
    <col min="3" max="4" width="14.6640625" style="1" customWidth="1"/>
    <col min="5" max="5" width="19.6640625" style="1" bestFit="1" customWidth="1"/>
    <col min="6" max="6" width="14.5" style="1" customWidth="1"/>
    <col min="7" max="7" width="14.6640625" style="1" customWidth="1"/>
    <col min="8" max="8" width="18.1640625" style="1" bestFit="1" customWidth="1"/>
    <col min="9" max="9" width="27.5" style="1" bestFit="1" customWidth="1"/>
    <col min="10" max="10" width="15.5" style="1" customWidth="1"/>
    <col min="11" max="11" width="13.6640625" style="1" customWidth="1"/>
    <col min="12" max="13" width="13.5" style="1" customWidth="1"/>
    <col min="14" max="16" width="13.6640625" style="1" customWidth="1"/>
    <col min="17" max="18" width="10.83203125" style="1"/>
    <col min="19" max="19" width="17.33203125" style="1" bestFit="1" customWidth="1"/>
    <col min="20" max="16384" width="10.83203125" style="1"/>
  </cols>
  <sheetData>
    <row r="1" spans="1:22" s="96" customFormat="1" ht="23">
      <c r="A1" s="96" t="s">
        <v>30</v>
      </c>
    </row>
    <row r="2" spans="1:22" s="11" customFormat="1">
      <c r="A2" s="94" t="s">
        <v>31</v>
      </c>
      <c r="B2" s="94"/>
      <c r="C2" s="94"/>
      <c r="D2" s="94"/>
      <c r="E2" s="93" t="s">
        <v>37</v>
      </c>
      <c r="F2" s="94"/>
      <c r="G2" s="94"/>
      <c r="H2" s="94"/>
      <c r="I2" s="93" t="s">
        <v>38</v>
      </c>
      <c r="J2" s="94"/>
      <c r="K2" s="94"/>
      <c r="L2" s="94"/>
      <c r="M2" s="93" t="s">
        <v>39</v>
      </c>
      <c r="N2" s="94"/>
      <c r="O2" s="94"/>
      <c r="P2" s="95"/>
    </row>
    <row r="3" spans="1:22" s="12" customFormat="1" ht="19" thickBot="1">
      <c r="B3" s="12" t="s">
        <v>5</v>
      </c>
      <c r="D3" s="13" t="s">
        <v>21</v>
      </c>
      <c r="F3" s="12" t="s">
        <v>5</v>
      </c>
      <c r="G3" s="12" t="s">
        <v>4</v>
      </c>
      <c r="H3" s="13" t="s">
        <v>21</v>
      </c>
      <c r="J3" s="12" t="s">
        <v>6</v>
      </c>
      <c r="K3" s="12" t="s">
        <v>4</v>
      </c>
      <c r="L3" s="13" t="s">
        <v>21</v>
      </c>
      <c r="M3" s="73"/>
      <c r="N3" s="12" t="s">
        <v>5</v>
      </c>
      <c r="O3" s="12" t="s">
        <v>4</v>
      </c>
      <c r="P3" s="13" t="s">
        <v>21</v>
      </c>
    </row>
    <row r="4" spans="1:22" ht="19" thickTop="1">
      <c r="A4" s="1" t="s">
        <v>35</v>
      </c>
      <c r="B4" s="19"/>
      <c r="C4" s="19">
        <f>SUMIF(A$12:A$72,"Target",C$12:C$72)</f>
        <v>0</v>
      </c>
      <c r="D4" s="24">
        <f>B4-C4</f>
        <v>0</v>
      </c>
      <c r="F4" s="3"/>
      <c r="G4" s="19"/>
      <c r="H4" s="24"/>
      <c r="L4" s="23"/>
      <c r="M4" s="74"/>
      <c r="N4" s="45"/>
      <c r="O4" s="45"/>
      <c r="P4" s="23"/>
      <c r="R4" s="47"/>
      <c r="T4" s="47"/>
      <c r="U4" s="47"/>
    </row>
    <row r="5" spans="1:22">
      <c r="A5" s="1" t="s">
        <v>36</v>
      </c>
      <c r="B5" s="19"/>
      <c r="C5" s="19">
        <f>SUMIF(A$12:A$72,"Sephora",C$12:C$72)</f>
        <v>0</v>
      </c>
      <c r="D5" s="24">
        <f t="shared" ref="D5" si="0">B5-C5</f>
        <v>0</v>
      </c>
      <c r="F5" s="3"/>
      <c r="G5" s="19"/>
      <c r="H5" s="24"/>
      <c r="L5" s="23"/>
      <c r="M5" s="74"/>
      <c r="N5" s="45"/>
      <c r="O5" s="45"/>
      <c r="P5" s="23"/>
      <c r="R5" s="47"/>
      <c r="T5" s="47"/>
      <c r="U5" s="47"/>
    </row>
    <row r="6" spans="1:22">
      <c r="A6" s="1" t="s">
        <v>40</v>
      </c>
      <c r="B6" s="19"/>
      <c r="C6" s="19">
        <f>SUMIF(A$12:A$72,"Amazon",C$12:C$72)</f>
        <v>0</v>
      </c>
      <c r="D6" s="24">
        <f>B6-C6</f>
        <v>0</v>
      </c>
      <c r="F6" s="3"/>
      <c r="G6" s="19"/>
      <c r="H6" s="24"/>
      <c r="L6" s="23"/>
      <c r="M6" s="74"/>
      <c r="N6" s="45"/>
      <c r="O6" s="45"/>
      <c r="P6" s="23"/>
      <c r="R6" s="47"/>
      <c r="T6" s="47"/>
      <c r="U6" s="47"/>
    </row>
    <row r="7" spans="1:22">
      <c r="A7" s="1" t="s">
        <v>41</v>
      </c>
      <c r="B7" s="19"/>
      <c r="C7" s="19">
        <f>SUMIF(A$12:A$72,"Kindle",C$12:C$72)</f>
        <v>0</v>
      </c>
      <c r="D7" s="24">
        <f t="shared" ref="D7:D9" si="1">B7-C7</f>
        <v>0</v>
      </c>
      <c r="F7" s="3"/>
      <c r="G7" s="19"/>
      <c r="H7" s="24"/>
      <c r="L7" s="23"/>
      <c r="M7" s="74"/>
      <c r="N7" s="45"/>
      <c r="O7" s="45"/>
      <c r="P7" s="23"/>
      <c r="R7" s="47"/>
      <c r="T7" s="47"/>
      <c r="U7" s="47"/>
    </row>
    <row r="8" spans="1:22">
      <c r="A8" s="1" t="s">
        <v>52</v>
      </c>
      <c r="B8" s="19"/>
      <c r="C8" s="19"/>
      <c r="D8" s="24">
        <f t="shared" si="1"/>
        <v>0</v>
      </c>
      <c r="F8" s="3"/>
      <c r="G8" s="19"/>
      <c r="H8" s="24"/>
      <c r="L8" s="23"/>
      <c r="M8" s="74"/>
      <c r="N8" s="45"/>
      <c r="O8" s="45"/>
      <c r="P8" s="23"/>
      <c r="R8" s="47"/>
      <c r="T8" s="47"/>
      <c r="U8" s="47"/>
    </row>
    <row r="9" spans="1:22">
      <c r="A9" s="1" t="s">
        <v>73</v>
      </c>
      <c r="B9" s="19"/>
      <c r="C9" s="19"/>
      <c r="D9" s="24">
        <f t="shared" si="1"/>
        <v>0</v>
      </c>
      <c r="F9" s="3"/>
      <c r="G9" s="19"/>
      <c r="H9" s="24"/>
      <c r="L9" s="23"/>
      <c r="M9" s="74"/>
      <c r="N9" s="45"/>
      <c r="O9" s="45"/>
      <c r="P9" s="23"/>
      <c r="R9" s="47"/>
      <c r="T9" s="47"/>
      <c r="U9" s="47"/>
    </row>
    <row r="10" spans="1:22" s="18" customFormat="1" ht="19" thickBot="1">
      <c r="A10" s="26" t="s">
        <v>42</v>
      </c>
      <c r="B10" s="27">
        <f>SUM(B4:B9)</f>
        <v>0</v>
      </c>
      <c r="C10" s="27">
        <f>SUM(C4:C9)</f>
        <v>0</v>
      </c>
      <c r="D10" s="28">
        <f>SUM(D4:D9)</f>
        <v>0</v>
      </c>
      <c r="E10" s="27"/>
      <c r="F10" s="27"/>
      <c r="G10" s="44">
        <f>SUM(G12:G19)</f>
        <v>0</v>
      </c>
      <c r="H10" s="28">
        <f>F10-G10</f>
        <v>0</v>
      </c>
      <c r="I10" s="27"/>
      <c r="J10" s="27"/>
      <c r="K10" s="27">
        <f>K12+K13</f>
        <v>0</v>
      </c>
      <c r="L10" s="28">
        <f>J10-K10</f>
        <v>0</v>
      </c>
      <c r="M10" s="75"/>
      <c r="N10" s="27"/>
      <c r="O10" s="27">
        <f>SUM(Table2[[           3]])</f>
        <v>0</v>
      </c>
      <c r="P10" s="28">
        <f>N10-O10</f>
        <v>0</v>
      </c>
      <c r="Q10" s="20"/>
      <c r="R10" s="20"/>
      <c r="S10" s="20"/>
      <c r="T10" s="20"/>
      <c r="U10" s="20"/>
      <c r="V10" s="20"/>
    </row>
    <row r="11" spans="1:22">
      <c r="A11" s="1" t="s">
        <v>53</v>
      </c>
      <c r="B11" s="19" t="s">
        <v>59</v>
      </c>
      <c r="C11" s="19" t="s">
        <v>55</v>
      </c>
      <c r="D11" s="19" t="s">
        <v>56</v>
      </c>
      <c r="E11" s="19" t="s">
        <v>89</v>
      </c>
      <c r="F11" s="19" t="s">
        <v>60</v>
      </c>
      <c r="G11" s="19" t="s">
        <v>61</v>
      </c>
      <c r="H11" s="19" t="s">
        <v>62</v>
      </c>
      <c r="I11" s="19" t="s">
        <v>58</v>
      </c>
      <c r="J11" s="19" t="s">
        <v>65</v>
      </c>
      <c r="K11" s="1" t="s">
        <v>63</v>
      </c>
      <c r="L11" s="1" t="s">
        <v>66</v>
      </c>
      <c r="M11" s="1" t="s">
        <v>70</v>
      </c>
      <c r="N11" s="1" t="s">
        <v>67</v>
      </c>
      <c r="O11" s="1" t="s">
        <v>68</v>
      </c>
      <c r="P11" s="1" t="s">
        <v>69</v>
      </c>
    </row>
    <row r="12" spans="1:22">
      <c r="B12" s="19"/>
      <c r="C12" s="19"/>
      <c r="D12" s="19"/>
      <c r="E12" s="19"/>
      <c r="F12" s="19"/>
      <c r="G12" s="19"/>
      <c r="H12" s="19"/>
      <c r="J12" s="19"/>
      <c r="O12" s="19"/>
    </row>
    <row r="13" spans="1:22">
      <c r="C13" s="19"/>
      <c r="G13" s="19"/>
      <c r="O13" s="19"/>
    </row>
    <row r="14" spans="1:22">
      <c r="C14" s="19"/>
      <c r="G14" s="19"/>
      <c r="O14" s="19"/>
    </row>
    <row r="15" spans="1:22">
      <c r="C15" s="19"/>
      <c r="G15" s="19"/>
      <c r="O15" s="19"/>
    </row>
    <row r="16" spans="1:22">
      <c r="C16" s="19"/>
      <c r="G16" s="19"/>
      <c r="O16" s="19"/>
    </row>
    <row r="17" spans="3:15">
      <c r="C17" s="19"/>
      <c r="G17" s="19"/>
      <c r="O17" s="19"/>
    </row>
    <row r="18" spans="3:15">
      <c r="C18" s="19"/>
      <c r="O18" s="19"/>
    </row>
    <row r="19" spans="3:15">
      <c r="O19" s="19"/>
    </row>
  </sheetData>
  <mergeCells count="5">
    <mergeCell ref="A1:XFD1"/>
    <mergeCell ref="A2:D2"/>
    <mergeCell ref="E2:H2"/>
    <mergeCell ref="I2:L2"/>
    <mergeCell ref="M2:P2"/>
  </mergeCells>
  <conditionalFormatting sqref="D4:D10">
    <cfRule type="cellIs" dxfId="4" priority="3" operator="lessThan">
      <formula>0</formula>
    </cfRule>
  </conditionalFormatting>
  <conditionalFormatting sqref="D4:D9">
    <cfRule type="cellIs" dxfId="3" priority="2" operator="between">
      <formula>10</formula>
      <formula>0</formula>
    </cfRule>
  </conditionalFormatting>
  <conditionalFormatting sqref="D10">
    <cfRule type="cellIs" dxfId="2" priority="1" operator="between">
      <formula>10</formula>
      <formula>0</formula>
    </cfRule>
  </conditionalFormatting>
  <dataValidations count="1">
    <dataValidation type="list" allowBlank="1" showInputMessage="1" showErrorMessage="1" sqref="A12:A19" xr:uid="{8C355709-DBC4-A147-B669-1CEE9E58F25A}">
      <formula1>$A$4:$A$9</formula1>
    </dataValidation>
  </dataValidation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B645-D7A2-E847-8CC6-50D74FB84591}">
  <dimension ref="A1:G18"/>
  <sheetViews>
    <sheetView workbookViewId="0">
      <selection activeCell="C10" sqref="C10"/>
    </sheetView>
  </sheetViews>
  <sheetFormatPr baseColWidth="10" defaultRowHeight="18"/>
  <cols>
    <col min="1" max="1" width="25" style="1" bestFit="1" customWidth="1"/>
    <col min="2" max="2" width="12.5" style="1" customWidth="1"/>
    <col min="3" max="3" width="12.6640625" style="1" customWidth="1"/>
    <col min="4" max="4" width="19" style="1" bestFit="1" customWidth="1"/>
    <col min="5" max="5" width="12.5" style="1" customWidth="1"/>
    <col min="6" max="6" width="12.6640625" style="1" customWidth="1"/>
    <col min="7" max="7" width="13.6640625" style="1" customWidth="1"/>
    <col min="8" max="16384" width="10.83203125" style="1"/>
  </cols>
  <sheetData>
    <row r="1" spans="1:7" s="29" customFormat="1" ht="23">
      <c r="A1" s="29" t="s">
        <v>51</v>
      </c>
    </row>
    <row r="2" spans="1:7">
      <c r="A2" s="97" t="s">
        <v>75</v>
      </c>
      <c r="B2" s="98"/>
      <c r="C2" s="98"/>
      <c r="D2" s="99"/>
      <c r="E2" s="97" t="s">
        <v>77</v>
      </c>
      <c r="F2" s="98"/>
      <c r="G2" s="99"/>
    </row>
    <row r="3" spans="1:7" ht="19" thickBot="1">
      <c r="A3" s="4"/>
      <c r="B3" s="4" t="s">
        <v>5</v>
      </c>
      <c r="C3" s="4" t="s">
        <v>4</v>
      </c>
      <c r="D3" s="6" t="s">
        <v>74</v>
      </c>
      <c r="E3" s="4" t="s">
        <v>5</v>
      </c>
      <c r="F3" s="4" t="s">
        <v>4</v>
      </c>
      <c r="G3" s="6" t="s">
        <v>74</v>
      </c>
    </row>
    <row r="4" spans="1:7" ht="19" thickTop="1">
      <c r="A4" s="33" t="s">
        <v>76</v>
      </c>
      <c r="B4" s="34"/>
      <c r="C4" s="34"/>
      <c r="D4" s="35">
        <f>B4-C4</f>
        <v>0</v>
      </c>
      <c r="E4" s="34"/>
      <c r="F4" s="34"/>
      <c r="G4" s="35">
        <f>E4-F4</f>
        <v>0</v>
      </c>
    </row>
    <row r="5" spans="1:7" ht="19" thickBot="1">
      <c r="A5" s="36" t="s">
        <v>72</v>
      </c>
      <c r="B5" s="37"/>
      <c r="C5" s="37"/>
      <c r="D5" s="38">
        <f>B5-C5</f>
        <v>0</v>
      </c>
      <c r="E5" s="37"/>
      <c r="F5" s="37"/>
      <c r="G5" s="38">
        <f>E5-F5</f>
        <v>0</v>
      </c>
    </row>
    <row r="6" spans="1:7">
      <c r="A6" s="100" t="s">
        <v>78</v>
      </c>
      <c r="B6" s="100"/>
      <c r="C6" s="100"/>
      <c r="D6" s="100"/>
      <c r="E6" s="100"/>
      <c r="F6" s="100"/>
      <c r="G6" s="100"/>
    </row>
    <row r="7" spans="1:7">
      <c r="A7" s="1" t="s">
        <v>92</v>
      </c>
      <c r="C7" s="19"/>
      <c r="F7" s="19"/>
    </row>
    <row r="8" spans="1:7">
      <c r="A8" s="1" t="s">
        <v>93</v>
      </c>
      <c r="C8" s="19"/>
      <c r="F8" s="19"/>
    </row>
    <row r="9" spans="1:7">
      <c r="A9" s="1" t="s">
        <v>94</v>
      </c>
      <c r="C9" s="19"/>
      <c r="F9" s="19"/>
    </row>
    <row r="10" spans="1:7">
      <c r="A10" s="1" t="s">
        <v>95</v>
      </c>
      <c r="C10" s="19"/>
      <c r="F10" s="19"/>
    </row>
    <row r="11" spans="1:7">
      <c r="A11" s="1" t="s">
        <v>96</v>
      </c>
      <c r="C11" s="19"/>
    </row>
    <row r="12" spans="1:7">
      <c r="A12" s="1" t="s">
        <v>97</v>
      </c>
      <c r="C12" s="19"/>
    </row>
    <row r="13" spans="1:7">
      <c r="A13" s="1" t="s">
        <v>98</v>
      </c>
      <c r="C13" s="19"/>
    </row>
    <row r="14" spans="1:7">
      <c r="A14" s="1" t="s">
        <v>44</v>
      </c>
      <c r="C14" s="19"/>
    </row>
    <row r="15" spans="1:7">
      <c r="A15" s="1" t="s">
        <v>87</v>
      </c>
      <c r="C15" s="19"/>
    </row>
    <row r="16" spans="1:7">
      <c r="A16" s="1" t="s">
        <v>88</v>
      </c>
      <c r="C16" s="19"/>
    </row>
    <row r="17" spans="1:3">
      <c r="A17" s="1" t="s">
        <v>99</v>
      </c>
      <c r="C17" s="19"/>
    </row>
    <row r="18" spans="1:3">
      <c r="A18" s="1" t="s">
        <v>45</v>
      </c>
      <c r="C18" s="19"/>
    </row>
  </sheetData>
  <mergeCells count="3">
    <mergeCell ref="A2:D2"/>
    <mergeCell ref="E2:G2"/>
    <mergeCell ref="A6:G6"/>
  </mergeCells>
  <conditionalFormatting sqref="D5">
    <cfRule type="cellIs" dxfId="1" priority="2" operator="lessThan">
      <formula>0</formula>
    </cfRule>
  </conditionalFormatting>
  <conditionalFormatting sqref="G5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</vt:lpstr>
      <vt:lpstr>Bills</vt:lpstr>
      <vt:lpstr>Food</vt:lpstr>
      <vt:lpstr>Shopping</vt:lpstr>
      <vt:lpstr>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Cierra Kriese</dc:creator>
  <cp:lastModifiedBy>Cierra Kriese</cp:lastModifiedBy>
  <dcterms:created xsi:type="dcterms:W3CDTF">2018-05-16T04:24:02Z</dcterms:created>
  <dcterms:modified xsi:type="dcterms:W3CDTF">2019-01-07T03:59:41Z</dcterms:modified>
</cp:coreProperties>
</file>